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pivotTables/pivotTable3.xml" ContentType="application/vnd.openxmlformats-officedocument.spreadsheetml.pivotTab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lorenatelles/Desktop/projeto mulheres negras e trabalho doméstico/BASE DE DADOS/"/>
    </mc:Choice>
  </mc:AlternateContent>
  <xr:revisionPtr revIDLastSave="0" documentId="13_ncr:1_{975A97C9-E8F4-264E-98E0-DF74154F02C4}" xr6:coauthVersionLast="40" xr6:coauthVersionMax="47" xr10:uidLastSave="{00000000-0000-0000-0000-000000000000}"/>
  <bookViews>
    <workbookView xWindow="3600" yWindow="500" windowWidth="23260" windowHeight="12460" activeTab="3" xr2:uid="{9E02955A-8296-48EE-B185-128E030C64CD}"/>
  </bookViews>
  <sheets>
    <sheet name="CAPA" sheetId="3" r:id="rId1"/>
    <sheet name="APRESENTAÇÃO" sheetId="4" r:id="rId2"/>
    <sheet name="DICIONÁRIO" sheetId="2" r:id="rId3"/>
    <sheet name="BASE_DOM_INSCRITOS" sheetId="1" r:id="rId4"/>
    <sheet name="SEXO E RAÇA OU COR" sheetId="6" r:id="rId5"/>
    <sheet name="IDADE" sheetId="8" r:id="rId6"/>
    <sheet name="STATUS MARITAL" sheetId="9" r:id="rId7"/>
  </sheets>
  <definedNames>
    <definedName name="_xlnm._FilterDatabase" localSheetId="3" hidden="1">BASE_DOM_INSCRITOS!$A$1:$H$1002</definedName>
    <definedName name="_xlnm._FilterDatabase" localSheetId="4" hidden="1">'SEXO E RAÇA OU COR'!$A$35:$C$46</definedName>
    <definedName name="_xlnm._FilterDatabase" localSheetId="6" hidden="1">'STATUS MARITAL'!$B$96:$D$96</definedName>
  </definedNames>
  <calcPr calcId="191029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9" i="9" l="1"/>
  <c r="D60" i="9"/>
  <c r="E56" i="9"/>
  <c r="D57" i="9"/>
  <c r="F62" i="9"/>
  <c r="G62" i="9" s="1"/>
  <c r="D62" i="9"/>
  <c r="E62" i="9" s="1"/>
  <c r="E61" i="9"/>
  <c r="G59" i="9"/>
  <c r="D59" i="9"/>
  <c r="E59" i="9" s="1"/>
  <c r="E58" i="9"/>
  <c r="G55" i="9"/>
  <c r="D55" i="9"/>
  <c r="E55" i="9" s="1"/>
  <c r="G54" i="9"/>
  <c r="F54" i="9"/>
  <c r="D54" i="9"/>
  <c r="E54" i="9" s="1"/>
  <c r="F53" i="9"/>
  <c r="G53" i="9" s="1"/>
  <c r="D53" i="9"/>
  <c r="E53" i="9" s="1"/>
  <c r="F52" i="9"/>
  <c r="G52" i="9" s="1"/>
  <c r="D52" i="9"/>
  <c r="E52" i="9" s="1"/>
  <c r="C61" i="9"/>
  <c r="C60" i="9"/>
  <c r="C59" i="9"/>
  <c r="C58" i="9"/>
  <c r="C57" i="9"/>
  <c r="B62" i="9"/>
  <c r="C62" i="9" s="1"/>
  <c r="B59" i="9"/>
  <c r="B56" i="9"/>
  <c r="B55" i="9"/>
  <c r="C55" i="9" s="1"/>
  <c r="B54" i="9"/>
  <c r="C54" i="9" s="1"/>
  <c r="B53" i="9"/>
  <c r="C53" i="9" s="1"/>
  <c r="B52" i="9"/>
  <c r="C52" i="9" s="1"/>
  <c r="G33" i="9"/>
  <c r="G48" i="9" s="1"/>
  <c r="F33" i="9"/>
  <c r="F38" i="9" s="1"/>
  <c r="E33" i="9"/>
  <c r="E47" i="9" s="1"/>
  <c r="D33" i="9"/>
  <c r="D37" i="9" s="1"/>
  <c r="C33" i="9"/>
  <c r="C47" i="9" s="1"/>
  <c r="B33" i="9"/>
  <c r="B48" i="9" s="1"/>
  <c r="D148" i="8"/>
  <c r="D147" i="8"/>
  <c r="D146" i="8"/>
  <c r="D145" i="8"/>
  <c r="D144" i="8"/>
  <c r="D143" i="8"/>
  <c r="D142" i="8"/>
  <c r="D141" i="8"/>
  <c r="D140" i="8"/>
  <c r="D139" i="8"/>
  <c r="D138" i="8"/>
  <c r="D137" i="8"/>
  <c r="D136" i="8"/>
  <c r="D132" i="8"/>
  <c r="D130" i="8"/>
  <c r="D129" i="8"/>
  <c r="D128" i="8"/>
  <c r="D127" i="8"/>
  <c r="D126" i="8"/>
  <c r="D125" i="8"/>
  <c r="D124" i="8"/>
  <c r="D123" i="8"/>
  <c r="D122" i="8"/>
  <c r="D121" i="8"/>
  <c r="D120" i="8"/>
  <c r="D111" i="8"/>
  <c r="D110" i="8"/>
  <c r="D109" i="8"/>
  <c r="D108" i="8"/>
  <c r="D107" i="8"/>
  <c r="D106" i="8"/>
  <c r="D105" i="8"/>
  <c r="D104" i="8"/>
  <c r="D98" i="8"/>
  <c r="D97" i="8"/>
  <c r="D96" i="8"/>
  <c r="D95" i="8"/>
  <c r="D94" i="8"/>
  <c r="D93" i="8"/>
  <c r="D92" i="8"/>
  <c r="D91" i="8"/>
  <c r="D90" i="8"/>
  <c r="D89" i="8"/>
  <c r="D88" i="8"/>
  <c r="D78" i="8"/>
  <c r="D76" i="8"/>
  <c r="D75" i="8"/>
  <c r="D74" i="8"/>
  <c r="D73" i="8"/>
  <c r="D72" i="8"/>
  <c r="D67" i="8"/>
  <c r="D66" i="8"/>
  <c r="D65" i="8"/>
  <c r="D64" i="8"/>
  <c r="D63" i="8"/>
  <c r="D62" i="8"/>
  <c r="D61" i="8"/>
  <c r="D60" i="8"/>
  <c r="D58" i="8"/>
  <c r="D57" i="8"/>
  <c r="D56" i="8"/>
  <c r="D59" i="8"/>
  <c r="W35" i="8"/>
  <c r="W48" i="8" s="1"/>
  <c r="V35" i="8"/>
  <c r="V45" i="8" s="1"/>
  <c r="U35" i="8"/>
  <c r="U50" i="8" s="1"/>
  <c r="T35" i="8"/>
  <c r="T47" i="8" s="1"/>
  <c r="S35" i="8"/>
  <c r="S52" i="8" s="1"/>
  <c r="R35" i="8"/>
  <c r="R49" i="8" s="1"/>
  <c r="Q35" i="8"/>
  <c r="Q46" i="8" s="1"/>
  <c r="O35" i="8"/>
  <c r="O48" i="8" s="1"/>
  <c r="N35" i="8"/>
  <c r="N45" i="8" s="1"/>
  <c r="M35" i="8"/>
  <c r="M50" i="8" s="1"/>
  <c r="L35" i="8"/>
  <c r="L47" i="8" s="1"/>
  <c r="K35" i="8"/>
  <c r="K52" i="8" s="1"/>
  <c r="J35" i="8"/>
  <c r="J49" i="8" s="1"/>
  <c r="I35" i="8"/>
  <c r="I46" i="8" s="1"/>
  <c r="H35" i="8"/>
  <c r="H51" i="8" s="1"/>
  <c r="G35" i="8"/>
  <c r="G48" i="8" s="1"/>
  <c r="F35" i="8"/>
  <c r="F45" i="8" s="1"/>
  <c r="E35" i="8"/>
  <c r="E50" i="8" s="1"/>
  <c r="D35" i="8"/>
  <c r="D47" i="8" s="1"/>
  <c r="C35" i="8"/>
  <c r="C52" i="8" s="1"/>
  <c r="B35" i="8"/>
  <c r="B46" i="8" s="1"/>
  <c r="P35" i="8"/>
  <c r="P51" i="8" s="1"/>
  <c r="D33" i="6"/>
  <c r="C33" i="6"/>
  <c r="B33" i="6"/>
  <c r="B57" i="6"/>
  <c r="B52" i="6"/>
  <c r="B51" i="6"/>
  <c r="B50" i="6"/>
  <c r="B59" i="6"/>
  <c r="B53" i="6"/>
  <c r="B49" i="6"/>
  <c r="B54" i="6"/>
  <c r="B58" i="6"/>
  <c r="B56" i="6"/>
  <c r="B55" i="6"/>
  <c r="C40" i="6"/>
  <c r="B40" i="6"/>
  <c r="C46" i="6"/>
  <c r="B46" i="6"/>
  <c r="C37" i="6"/>
  <c r="B37" i="6"/>
  <c r="C41" i="6"/>
  <c r="B41" i="6"/>
  <c r="C45" i="6"/>
  <c r="B45" i="6"/>
  <c r="C36" i="6"/>
  <c r="B36" i="6"/>
  <c r="B44" i="6"/>
  <c r="C44" i="6"/>
  <c r="C42" i="6"/>
  <c r="B42" i="6"/>
  <c r="C39" i="6"/>
  <c r="B39" i="6"/>
  <c r="C38" i="6"/>
  <c r="B38" i="6"/>
  <c r="C43" i="6"/>
  <c r="B43" i="6"/>
  <c r="C44" i="9" l="1"/>
  <c r="C48" i="9"/>
  <c r="B37" i="9"/>
  <c r="E38" i="9"/>
  <c r="B40" i="9"/>
  <c r="E40" i="9"/>
  <c r="B41" i="9"/>
  <c r="G40" i="9"/>
  <c r="B47" i="9"/>
  <c r="G44" i="9"/>
  <c r="E37" i="9"/>
  <c r="C37" i="9"/>
  <c r="D44" i="9"/>
  <c r="B38" i="9"/>
  <c r="C38" i="9"/>
  <c r="F37" i="9"/>
  <c r="G39" i="9"/>
  <c r="E44" i="9"/>
  <c r="G47" i="9"/>
  <c r="D63" i="9"/>
  <c r="E63" i="9" s="1"/>
  <c r="F47" i="9"/>
  <c r="B39" i="9"/>
  <c r="C39" i="9"/>
  <c r="G37" i="9"/>
  <c r="D40" i="9"/>
  <c r="F44" i="9"/>
  <c r="D48" i="9"/>
  <c r="F39" i="9"/>
  <c r="C40" i="9"/>
  <c r="D38" i="9"/>
  <c r="E48" i="9"/>
  <c r="F63" i="9"/>
  <c r="G63" i="9" s="1"/>
  <c r="D45" i="9"/>
  <c r="F48" i="9"/>
  <c r="B44" i="9"/>
  <c r="E41" i="9"/>
  <c r="E46" i="9"/>
  <c r="B63" i="9"/>
  <c r="C63" i="9" s="1"/>
  <c r="D42" i="9"/>
  <c r="D39" i="9"/>
  <c r="D47" i="9"/>
  <c r="E39" i="9"/>
  <c r="E43" i="9"/>
  <c r="K43" i="8"/>
  <c r="D46" i="8"/>
  <c r="C49" i="8"/>
  <c r="D44" i="8"/>
  <c r="E47" i="8"/>
  <c r="C51" i="8"/>
  <c r="M39" i="8"/>
  <c r="V42" i="8"/>
  <c r="W47" i="8"/>
  <c r="S43" i="8"/>
  <c r="C41" i="8"/>
  <c r="K49" i="8"/>
  <c r="K41" i="8"/>
  <c r="V44" i="8"/>
  <c r="S49" i="8"/>
  <c r="J40" i="8"/>
  <c r="F42" i="8"/>
  <c r="W45" i="8"/>
  <c r="U49" i="8"/>
  <c r="N42" i="8"/>
  <c r="B41" i="8"/>
  <c r="B47" i="8"/>
  <c r="C43" i="8"/>
  <c r="U47" i="8"/>
  <c r="L52" i="8"/>
  <c r="N44" i="8"/>
  <c r="R46" i="8"/>
  <c r="N50" i="8"/>
  <c r="U39" i="8"/>
  <c r="M41" i="8"/>
  <c r="I43" i="8"/>
  <c r="T44" i="8"/>
  <c r="T46" i="8"/>
  <c r="E49" i="8"/>
  <c r="V50" i="8"/>
  <c r="N52" i="8"/>
  <c r="T52" i="8"/>
  <c r="H42" i="8"/>
  <c r="W39" i="8"/>
  <c r="S41" i="8"/>
  <c r="B39" i="8"/>
  <c r="H40" i="8"/>
  <c r="U41" i="8"/>
  <c r="Q43" i="8"/>
  <c r="Q45" i="8"/>
  <c r="M47" i="8"/>
  <c r="M49" i="8"/>
  <c r="K51" i="8"/>
  <c r="V52" i="8"/>
  <c r="Q51" i="8"/>
  <c r="S51" i="8"/>
  <c r="D52" i="8"/>
  <c r="P40" i="8"/>
  <c r="B49" i="8"/>
  <c r="F44" i="8"/>
  <c r="J46" i="8"/>
  <c r="H48" i="8"/>
  <c r="F50" i="8"/>
  <c r="E39" i="8"/>
  <c r="E41" i="8"/>
  <c r="L44" i="8"/>
  <c r="L46" i="8"/>
  <c r="J48" i="8"/>
  <c r="H50" i="8"/>
  <c r="F52" i="8"/>
  <c r="P48" i="8"/>
  <c r="I51" i="8"/>
  <c r="B40" i="8"/>
  <c r="B48" i="8"/>
  <c r="F39" i="8"/>
  <c r="N39" i="8"/>
  <c r="V39" i="8"/>
  <c r="I40" i="8"/>
  <c r="Q40" i="8"/>
  <c r="D41" i="8"/>
  <c r="L41" i="8"/>
  <c r="T41" i="8"/>
  <c r="G42" i="8"/>
  <c r="O42" i="8"/>
  <c r="W42" i="8"/>
  <c r="J43" i="8"/>
  <c r="R43" i="8"/>
  <c r="E44" i="8"/>
  <c r="M44" i="8"/>
  <c r="U44" i="8"/>
  <c r="H45" i="8"/>
  <c r="P45" i="8"/>
  <c r="C46" i="8"/>
  <c r="K46" i="8"/>
  <c r="S46" i="8"/>
  <c r="F47" i="8"/>
  <c r="N47" i="8"/>
  <c r="V47" i="8"/>
  <c r="I48" i="8"/>
  <c r="Q48" i="8"/>
  <c r="D49" i="8"/>
  <c r="L49" i="8"/>
  <c r="T49" i="8"/>
  <c r="G50" i="8"/>
  <c r="O50" i="8"/>
  <c r="W50" i="8"/>
  <c r="J51" i="8"/>
  <c r="R51" i="8"/>
  <c r="E52" i="8"/>
  <c r="M52" i="8"/>
  <c r="U52" i="8"/>
  <c r="G45" i="8"/>
  <c r="O39" i="8"/>
  <c r="O47" i="8"/>
  <c r="B42" i="8"/>
  <c r="B50" i="8"/>
  <c r="H39" i="8"/>
  <c r="P39" i="8"/>
  <c r="C40" i="8"/>
  <c r="K40" i="8"/>
  <c r="S40" i="8"/>
  <c r="F41" i="8"/>
  <c r="N41" i="8"/>
  <c r="V41" i="8"/>
  <c r="I42" i="8"/>
  <c r="Q42" i="8"/>
  <c r="D43" i="8"/>
  <c r="L43" i="8"/>
  <c r="T43" i="8"/>
  <c r="G44" i="8"/>
  <c r="O44" i="8"/>
  <c r="W44" i="8"/>
  <c r="J45" i="8"/>
  <c r="R45" i="8"/>
  <c r="E46" i="8"/>
  <c r="M46" i="8"/>
  <c r="U46" i="8"/>
  <c r="H47" i="8"/>
  <c r="P47" i="8"/>
  <c r="C48" i="8"/>
  <c r="K48" i="8"/>
  <c r="S48" i="8"/>
  <c r="F49" i="8"/>
  <c r="N49" i="8"/>
  <c r="V49" i="8"/>
  <c r="I50" i="8"/>
  <c r="Q50" i="8"/>
  <c r="D51" i="8"/>
  <c r="L51" i="8"/>
  <c r="T51" i="8"/>
  <c r="G52" i="8"/>
  <c r="O52" i="8"/>
  <c r="W52" i="8"/>
  <c r="B43" i="8"/>
  <c r="B51" i="8"/>
  <c r="I39" i="8"/>
  <c r="Q39" i="8"/>
  <c r="D40" i="8"/>
  <c r="L40" i="8"/>
  <c r="T40" i="8"/>
  <c r="G41" i="8"/>
  <c r="O41" i="8"/>
  <c r="W41" i="8"/>
  <c r="J42" i="8"/>
  <c r="R42" i="8"/>
  <c r="E43" i="8"/>
  <c r="M43" i="8"/>
  <c r="U43" i="8"/>
  <c r="H44" i="8"/>
  <c r="P44" i="8"/>
  <c r="C45" i="8"/>
  <c r="K45" i="8"/>
  <c r="S45" i="8"/>
  <c r="F46" i="8"/>
  <c r="N46" i="8"/>
  <c r="V46" i="8"/>
  <c r="I47" i="8"/>
  <c r="Q47" i="8"/>
  <c r="D48" i="8"/>
  <c r="L48" i="8"/>
  <c r="T48" i="8"/>
  <c r="G49" i="8"/>
  <c r="O49" i="8"/>
  <c r="W49" i="8"/>
  <c r="J50" i="8"/>
  <c r="R50" i="8"/>
  <c r="E51" i="8"/>
  <c r="M51" i="8"/>
  <c r="U51" i="8"/>
  <c r="H52" i="8"/>
  <c r="P52" i="8"/>
  <c r="O45" i="8"/>
  <c r="G39" i="8"/>
  <c r="R40" i="8"/>
  <c r="I45" i="8"/>
  <c r="G47" i="8"/>
  <c r="R48" i="8"/>
  <c r="P50" i="8"/>
  <c r="B44" i="8"/>
  <c r="B52" i="8"/>
  <c r="J39" i="8"/>
  <c r="R39" i="8"/>
  <c r="E40" i="8"/>
  <c r="M40" i="8"/>
  <c r="U40" i="8"/>
  <c r="H41" i="8"/>
  <c r="P41" i="8"/>
  <c r="C42" i="8"/>
  <c r="K42" i="8"/>
  <c r="S42" i="8"/>
  <c r="F43" i="8"/>
  <c r="N43" i="8"/>
  <c r="V43" i="8"/>
  <c r="I44" i="8"/>
  <c r="Q44" i="8"/>
  <c r="D45" i="8"/>
  <c r="L45" i="8"/>
  <c r="T45" i="8"/>
  <c r="G46" i="8"/>
  <c r="O46" i="8"/>
  <c r="W46" i="8"/>
  <c r="J47" i="8"/>
  <c r="R47" i="8"/>
  <c r="E48" i="8"/>
  <c r="M48" i="8"/>
  <c r="U48" i="8"/>
  <c r="H49" i="8"/>
  <c r="P49" i="8"/>
  <c r="C50" i="8"/>
  <c r="K50" i="8"/>
  <c r="S50" i="8"/>
  <c r="F51" i="8"/>
  <c r="N51" i="8"/>
  <c r="V51" i="8"/>
  <c r="I52" i="8"/>
  <c r="Q52" i="8"/>
  <c r="P42" i="8"/>
  <c r="B45" i="8"/>
  <c r="C39" i="8"/>
  <c r="K39" i="8"/>
  <c r="S39" i="8"/>
  <c r="F40" i="8"/>
  <c r="N40" i="8"/>
  <c r="V40" i="8"/>
  <c r="I41" i="8"/>
  <c r="Q41" i="8"/>
  <c r="D42" i="8"/>
  <c r="L42" i="8"/>
  <c r="T42" i="8"/>
  <c r="G43" i="8"/>
  <c r="O43" i="8"/>
  <c r="W43" i="8"/>
  <c r="J44" i="8"/>
  <c r="R44" i="8"/>
  <c r="E45" i="8"/>
  <c r="M45" i="8"/>
  <c r="U45" i="8"/>
  <c r="H46" i="8"/>
  <c r="P46" i="8"/>
  <c r="C47" i="8"/>
  <c r="K47" i="8"/>
  <c r="S47" i="8"/>
  <c r="F48" i="8"/>
  <c r="N48" i="8"/>
  <c r="V48" i="8"/>
  <c r="I49" i="8"/>
  <c r="Q49" i="8"/>
  <c r="D50" i="8"/>
  <c r="L50" i="8"/>
  <c r="T50" i="8"/>
  <c r="G51" i="8"/>
  <c r="O51" i="8"/>
  <c r="W51" i="8"/>
  <c r="J52" i="8"/>
  <c r="R52" i="8"/>
  <c r="D39" i="8"/>
  <c r="L39" i="8"/>
  <c r="T39" i="8"/>
  <c r="G40" i="8"/>
  <c r="O40" i="8"/>
  <c r="W40" i="8"/>
  <c r="J41" i="8"/>
  <c r="R41" i="8"/>
  <c r="E42" i="8"/>
  <c r="M42" i="8"/>
  <c r="U42" i="8"/>
  <c r="H43" i="8"/>
  <c r="P43" i="8"/>
  <c r="C44" i="8"/>
  <c r="K44" i="8"/>
  <c r="S44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tc={B725AB00-7627-4906-9E12-C388244B6707}</author>
  </authors>
  <commentList>
    <comment ref="B28" authorId="0" shapeId="0" xr:uid="{B725AB00-7627-4906-9E12-C388244B6707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É interessante deixar a tabela com o valor absoluto e percentual para cada raça ou cor declara, mas ao gerar o gráfico, agrupar esses casos em "OUTRA DECLARAÇÃO" para deixar o gráfico mais visual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tc={99B232CF-9535-4451-88C5-5B4C0C10D3F1}</author>
  </authors>
  <commentList>
    <comment ref="A59" authorId="0" shapeId="0" xr:uid="{99B232CF-9535-4451-88C5-5B4C0C10D3F1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 mulher adulta branca está menos inserida nas atuações de trabalho analisadas do que os homens brancos e esse diferencial diminui com a idade</t>
        </r>
      </text>
    </comment>
  </commentList>
</comments>
</file>

<file path=xl/sharedStrings.xml><?xml version="1.0" encoding="utf-8"?>
<sst xmlns="http://schemas.openxmlformats.org/spreadsheetml/2006/main" count="6595" uniqueCount="1237">
  <si>
    <t>CÓDIGO</t>
  </si>
  <si>
    <t>DESCRIÇÃO</t>
  </si>
  <si>
    <t>OPÇÕES DE RESPOSTA</t>
  </si>
  <si>
    <t>CLASSIFICAÇÃO DA VARIÁVEL (OPERABILIDADE)</t>
  </si>
  <si>
    <t>NUM_INSCRICAO</t>
  </si>
  <si>
    <t>Número de inscrição do trabalhador</t>
  </si>
  <si>
    <t>Variável quantitativa discreta</t>
  </si>
  <si>
    <t>N/A</t>
  </si>
  <si>
    <t>384 A</t>
  </si>
  <si>
    <t>Primeiro nome do trabalhador inscrito</t>
  </si>
  <si>
    <t>Sobrenome do trabalhador inscrito</t>
  </si>
  <si>
    <t>Variável qualitativa nominal</t>
  </si>
  <si>
    <t>PRIMEIRO_NOME</t>
  </si>
  <si>
    <t>SOBRENOME</t>
  </si>
  <si>
    <t>SEXO</t>
  </si>
  <si>
    <t>IDADE</t>
  </si>
  <si>
    <t>Sexo do trabalhor inscrito</t>
  </si>
  <si>
    <t>Idade simples do trabalhador inscrito</t>
  </si>
  <si>
    <t>Masculino; Feminino</t>
  </si>
  <si>
    <t>IDADE_QUINQUENAL</t>
  </si>
  <si>
    <t xml:space="preserve">Idade do trabalhador inscrito por grupo etário quinquenal </t>
  </si>
  <si>
    <t xml:space="preserve">10 a 14 anos; 15 a 19 anos; 20 a 24 anos; 25 a 29 anos; 30 a 34 anos; 35 a 39 anos; 40 a 44 anos; 45 a 49 anos; 50 a 54 anos; 55 a 59 anos; 60 a 64 anos; 65 a 69 anos; 70 anos ou mais </t>
  </si>
  <si>
    <t>Variável qualitativa ordinal</t>
  </si>
  <si>
    <t>TEDESCHI</t>
  </si>
  <si>
    <t>MARIA DO ESPIRITO SANTO</t>
  </si>
  <si>
    <t>TOLER</t>
  </si>
  <si>
    <t>JOSÉ FERREIRA</t>
  </si>
  <si>
    <t>MARIA DA CONCEIÇÃO</t>
  </si>
  <si>
    <t>BENEDICTA DA SILVA</t>
  </si>
  <si>
    <t>PELLEGRINO</t>
  </si>
  <si>
    <t>DE OLIVEIRA</t>
  </si>
  <si>
    <t>DAS DORES</t>
  </si>
  <si>
    <t>FERREIRA DA CUNHA</t>
  </si>
  <si>
    <t>DIAS FENO COIMBRA</t>
  </si>
  <si>
    <t>CORREA DE CAMARGO</t>
  </si>
  <si>
    <t>MARIA</t>
  </si>
  <si>
    <t>DE MELLO</t>
  </si>
  <si>
    <t>SANTIAGO VINTES</t>
  </si>
  <si>
    <t>MARIA DE JESUS</t>
  </si>
  <si>
    <t>CANDIDA DE OLIVEIRA</t>
  </si>
  <si>
    <t>MARIA DAS DORES</t>
  </si>
  <si>
    <t>MARIA THEREZA</t>
  </si>
  <si>
    <t>GASPAR</t>
  </si>
  <si>
    <t>ELOY DOS SANTOS</t>
  </si>
  <si>
    <t>EVANGELISTA PEDROSO</t>
  </si>
  <si>
    <t>PIRES XAVIER</t>
  </si>
  <si>
    <t>BARBOSA ARRUDA</t>
  </si>
  <si>
    <t>DE CASTRO NOGUEIRA</t>
  </si>
  <si>
    <t>CAROLINA ALVES</t>
  </si>
  <si>
    <t>BOTELHO</t>
  </si>
  <si>
    <t>DE PAULA OLIVEIRA</t>
  </si>
  <si>
    <t>MARIA RODRIGUES</t>
  </si>
  <si>
    <t>LEOPOLDO DE BARROS</t>
  </si>
  <si>
    <t>GONÇALVES DIAS</t>
  </si>
  <si>
    <t>DE CASSIA</t>
  </si>
  <si>
    <t>DOS SANTOS PINTO</t>
  </si>
  <si>
    <t>IGNACIA DE ANDRADE</t>
  </si>
  <si>
    <t>RODRIGUES JORDÃO</t>
  </si>
  <si>
    <t>MATRIA MOYSES</t>
  </si>
  <si>
    <t>DE SOUZA RAYMUNDO</t>
  </si>
  <si>
    <t>RIBEIRO</t>
  </si>
  <si>
    <t>DOS ANJOS</t>
  </si>
  <si>
    <t>MARCON</t>
  </si>
  <si>
    <t>BRAGA</t>
  </si>
  <si>
    <t>PIO PEIXOTO</t>
  </si>
  <si>
    <t>LUIZA DO ROZARIO</t>
  </si>
  <si>
    <t>CARLOS DE ALMEIDA</t>
  </si>
  <si>
    <t>DE QUEIROZ</t>
  </si>
  <si>
    <t>FELIPPE DA CRUZ</t>
  </si>
  <si>
    <t>DOS PASSOS</t>
  </si>
  <si>
    <t>GIL BRAZ</t>
  </si>
  <si>
    <t>DA SILVA VERISSIMO</t>
  </si>
  <si>
    <t>RODRIGUES PINTO</t>
  </si>
  <si>
    <t>ISABEL XAVIER</t>
  </si>
  <si>
    <t>DE JESUS</t>
  </si>
  <si>
    <t>MACHADO</t>
  </si>
  <si>
    <t>ELIZA SCHAEL</t>
  </si>
  <si>
    <t>DOS SANTOS FERREIRA</t>
  </si>
  <si>
    <t>FRANCISCO ELESBAO</t>
  </si>
  <si>
    <t>ROZA VICTALINA</t>
  </si>
  <si>
    <t>ROZA</t>
  </si>
  <si>
    <t>FRANCISCA DE OLIVEIRA</t>
  </si>
  <si>
    <t>DA COSTA</t>
  </si>
  <si>
    <t>NANI</t>
  </si>
  <si>
    <t>LOPES</t>
  </si>
  <si>
    <t>KOHLS</t>
  </si>
  <si>
    <t>JOAQUINA DE OLIVEIRA</t>
  </si>
  <si>
    <t>VIEIRA DE MORAES</t>
  </si>
  <si>
    <t>DOS SANTOS</t>
  </si>
  <si>
    <t>MARIA DE JEZUS</t>
  </si>
  <si>
    <t>FRANCO DE ALVARENGA</t>
  </si>
  <si>
    <t>MARIA DO CARMO</t>
  </si>
  <si>
    <t>CHRESTINA DA SILVA</t>
  </si>
  <si>
    <t>DA FONSECA</t>
  </si>
  <si>
    <t>FERREIRA</t>
  </si>
  <si>
    <t>JOSE DA CONCEIÇÃO</t>
  </si>
  <si>
    <t>SALGADO</t>
  </si>
  <si>
    <t>AUGUSTA DE CASTRO</t>
  </si>
  <si>
    <t>JOAQUINA DOS SANTOS</t>
  </si>
  <si>
    <t>FRANCISCA DE ALMEIDA</t>
  </si>
  <si>
    <t>ANGELINA DO CARMO</t>
  </si>
  <si>
    <t>CANDIDA BARBOZA</t>
  </si>
  <si>
    <t>AUGUSTO SULANY</t>
  </si>
  <si>
    <t>RODRIGUES ARRUDA</t>
  </si>
  <si>
    <t>PAULINO</t>
  </si>
  <si>
    <t>SCHULSTER</t>
  </si>
  <si>
    <t>DAS DORES DO ESPÍRITO SANTO</t>
  </si>
  <si>
    <t>VIEIRA DE CAMARGO</t>
  </si>
  <si>
    <t>KECHT</t>
  </si>
  <si>
    <t>MONTON</t>
  </si>
  <si>
    <t>MARONI</t>
  </si>
  <si>
    <t xml:space="preserve">BRÍGIDA DA CONCEIÇÃO </t>
  </si>
  <si>
    <t>TOLEDO DE CAMPOS</t>
  </si>
  <si>
    <t>DA SILVA SOLANO</t>
  </si>
  <si>
    <t>MA DE CARVALHO</t>
  </si>
  <si>
    <t>MARIA DA SILVA</t>
  </si>
  <si>
    <t xml:space="preserve">MARIA DA CONCEIÇÃO </t>
  </si>
  <si>
    <t>ANTONIO DA CUNHA</t>
  </si>
  <si>
    <t>JOANNA</t>
  </si>
  <si>
    <t>LEOPOLDINA SOARES</t>
  </si>
  <si>
    <t>JOSÉ TELLES DE MENEZES</t>
  </si>
  <si>
    <t>MARIANNA</t>
  </si>
  <si>
    <t>SILVERA DO AMARAL</t>
  </si>
  <si>
    <t>GOMES</t>
  </si>
  <si>
    <t>MEI</t>
  </si>
  <si>
    <t>ORSI</t>
  </si>
  <si>
    <t xml:space="preserve">CAETANA DA CONCEIÇÃO </t>
  </si>
  <si>
    <t>SOARES</t>
  </si>
  <si>
    <t>BAPRETOSISTA BARBOZA</t>
  </si>
  <si>
    <t>PEDRA</t>
  </si>
  <si>
    <t>DALTURAI</t>
  </si>
  <si>
    <t>POPKE</t>
  </si>
  <si>
    <t>LUIZA DA SILVA</t>
  </si>
  <si>
    <t>DO REGULARO VITAL</t>
  </si>
  <si>
    <t>CONSTANÇA</t>
  </si>
  <si>
    <t>JUVENCIO</t>
  </si>
  <si>
    <t>LEONI</t>
  </si>
  <si>
    <t>EBERHARDT</t>
  </si>
  <si>
    <t>DE CASTRO</t>
  </si>
  <si>
    <t>DE ABREU NABO</t>
  </si>
  <si>
    <t>BRACKER</t>
  </si>
  <si>
    <t>FERNANDES MONTEIRO</t>
  </si>
  <si>
    <t>PINTO</t>
  </si>
  <si>
    <t xml:space="preserve">UMBELINA DA CONCEIÇÃO </t>
  </si>
  <si>
    <t>ANDREOSI</t>
  </si>
  <si>
    <t>AURIA DE CAMPOS</t>
  </si>
  <si>
    <t>PIRES</t>
  </si>
  <si>
    <t>SCAPELLI</t>
  </si>
  <si>
    <t>SALUSTIANO</t>
  </si>
  <si>
    <t>MARCONDES</t>
  </si>
  <si>
    <t>DO SACRAMENTO</t>
  </si>
  <si>
    <t>UMBELINA DA CRUZ</t>
  </si>
  <si>
    <t>DE AGUIM</t>
  </si>
  <si>
    <t>LUIZ DE OLIVEIRA</t>
  </si>
  <si>
    <t>FERRAZ DE CAMPOS</t>
  </si>
  <si>
    <t xml:space="preserve">DA CONCEIÇÃO </t>
  </si>
  <si>
    <t>MARIA DO ESPÍRITO SANTO</t>
  </si>
  <si>
    <t>CÂNDIDA</t>
  </si>
  <si>
    <t>SCHIMDT</t>
  </si>
  <si>
    <t>ANTONIA CÂNDIDA</t>
  </si>
  <si>
    <t>AUGUSTA DE LIMA</t>
  </si>
  <si>
    <t>VICÊNCIA DAS DORES</t>
  </si>
  <si>
    <t>PACHECO</t>
  </si>
  <si>
    <t>MARIA DA PALMA</t>
  </si>
  <si>
    <t>RIPPER</t>
  </si>
  <si>
    <t>TEODORO PEREIRA</t>
  </si>
  <si>
    <t>ROBERTA MENDES</t>
  </si>
  <si>
    <t>CONSTANTINO DA COSTA</t>
  </si>
  <si>
    <t>JOAQUIM FARIA</t>
  </si>
  <si>
    <t>BENEDICTO DOS SANTOS</t>
  </si>
  <si>
    <t>MARIA GONÇALVES</t>
  </si>
  <si>
    <t>PINTO MINEIRO</t>
  </si>
  <si>
    <t>ANTONIO RAMOS</t>
  </si>
  <si>
    <t>MARIA ROZA</t>
  </si>
  <si>
    <t>JOAQUINA DE JESUS</t>
  </si>
  <si>
    <t>DIAS DO VALLE</t>
  </si>
  <si>
    <t>DA SILVA BUENO</t>
  </si>
  <si>
    <t>EUGENIA DE ARAUJO</t>
  </si>
  <si>
    <t>MARIA MARGARIDA</t>
  </si>
  <si>
    <t>AMÁLIA DE MELLO</t>
  </si>
  <si>
    <t xml:space="preserve">EUFRÁSIA DA CONCEIÇÃO </t>
  </si>
  <si>
    <t>ANTONIA</t>
  </si>
  <si>
    <t>RUFFINA BOTELHO</t>
  </si>
  <si>
    <t>CORREIA CAMURÇA</t>
  </si>
  <si>
    <t>DIAS DA SILVA</t>
  </si>
  <si>
    <t xml:space="preserve">UCHOA </t>
  </si>
  <si>
    <t xml:space="preserve">AUGUSTA </t>
  </si>
  <si>
    <t>COIMBRA</t>
  </si>
  <si>
    <t>DELFINA MARIA DA PENHA</t>
  </si>
  <si>
    <t>ADILA</t>
  </si>
  <si>
    <t>DIAS</t>
  </si>
  <si>
    <t>AUGUSTA</t>
  </si>
  <si>
    <t>DAS CHAGAS</t>
  </si>
  <si>
    <t>VICTALINA DE AMARAL</t>
  </si>
  <si>
    <t>JOAQUINA ANTONIA</t>
  </si>
  <si>
    <t>FONTAMORI</t>
  </si>
  <si>
    <t xml:space="preserve">MARIA DA CONCEIÇAO </t>
  </si>
  <si>
    <t>KELLER</t>
  </si>
  <si>
    <t>ERLINDE HEURIETTE LANGE??</t>
  </si>
  <si>
    <t>FRANCISCA DE SOUZA</t>
  </si>
  <si>
    <t>CATHARINA DE SOUZA</t>
  </si>
  <si>
    <t>CLEMENTE DE SOUZAA</t>
  </si>
  <si>
    <t>PRENKER</t>
  </si>
  <si>
    <t>DE OLIVEIRA CARDOZO</t>
  </si>
  <si>
    <t xml:space="preserve">SOARES SEBASTIÃO </t>
  </si>
  <si>
    <t>SOARES SEBASTIAO</t>
  </si>
  <si>
    <t>EUGENIA DE ALMEIDA</t>
  </si>
  <si>
    <t>LAURINDA DE ESCOBAR</t>
  </si>
  <si>
    <t>VIDAL</t>
  </si>
  <si>
    <t>DE MORAES GOMIDE</t>
  </si>
  <si>
    <t>FRANCISCO DE OLIVEIRA ARRUDA</t>
  </si>
  <si>
    <t>FREDIANNI</t>
  </si>
  <si>
    <t>MANOELA</t>
  </si>
  <si>
    <t>BENEDICTO NOGUEIRA</t>
  </si>
  <si>
    <t>JOSEPHA DA CONCEIÇÃO</t>
  </si>
  <si>
    <t>MARIA DE SOUZA</t>
  </si>
  <si>
    <t>MALTURA</t>
  </si>
  <si>
    <t>KRUGER</t>
  </si>
  <si>
    <t>HENIN</t>
  </si>
  <si>
    <t>MONGRAFALTA</t>
  </si>
  <si>
    <t>BOEMER</t>
  </si>
  <si>
    <t>RUPPER</t>
  </si>
  <si>
    <t>JULIA</t>
  </si>
  <si>
    <t>EMILIA</t>
  </si>
  <si>
    <t>LUIZA DO NASCIMENTO</t>
  </si>
  <si>
    <t>CLEMENTE DE SOUZA</t>
  </si>
  <si>
    <t>DE MENDONÇA</t>
  </si>
  <si>
    <t>BRODBECHT</t>
  </si>
  <si>
    <t>STEMBACK</t>
  </si>
  <si>
    <t>DA PENHA</t>
  </si>
  <si>
    <t>CESAR CONSTANCIO NYTHEROY</t>
  </si>
  <si>
    <t>DE OLIVEIRA ROZA</t>
  </si>
  <si>
    <t xml:space="preserve">AUGUSTA CHRISPIM </t>
  </si>
  <si>
    <t>EREININ</t>
  </si>
  <si>
    <t>LEUCION</t>
  </si>
  <si>
    <t>ANTONIA DOS PASSOS</t>
  </si>
  <si>
    <t>JOSÉ EVANGELISTA</t>
  </si>
  <si>
    <t xml:space="preserve">MARIA DE ASSUMPÇÃO </t>
  </si>
  <si>
    <t>ANTONIO GONÇALVES</t>
  </si>
  <si>
    <t>BUENO</t>
  </si>
  <si>
    <t>DE OLIVEIRA VALENTE</t>
  </si>
  <si>
    <t>JOSE GONÇALVES</t>
  </si>
  <si>
    <t>DE SOUZA</t>
  </si>
  <si>
    <t>MARIA ANTONIA</t>
  </si>
  <si>
    <t>MELCHER</t>
  </si>
  <si>
    <t>FRANCISCA DE ANDRADE</t>
  </si>
  <si>
    <t>DUARTE</t>
  </si>
  <si>
    <t>WELECH</t>
  </si>
  <si>
    <t>EUGENIA DE OLIVEIRA CHRISPIM</t>
  </si>
  <si>
    <t>FLORISBELLA</t>
  </si>
  <si>
    <t>INFANTIM</t>
  </si>
  <si>
    <t>DE ALMEIDA</t>
  </si>
  <si>
    <t>MARIA DAS DORES?</t>
  </si>
  <si>
    <t>BUENO DE CAMPOS</t>
  </si>
  <si>
    <t xml:space="preserve">AYRES DE OLIVEIRA </t>
  </si>
  <si>
    <t>THEREZA DAS MERCÊS</t>
  </si>
  <si>
    <t>BENEDICTA</t>
  </si>
  <si>
    <t>JOANNA DE CASTRO</t>
  </si>
  <si>
    <t>MARIA DE MORAES</t>
  </si>
  <si>
    <t>FAUSTA OTTONI</t>
  </si>
  <si>
    <t>SILVEIRA NOBREGA DA SILVA</t>
  </si>
  <si>
    <t>MADALEGNA</t>
  </si>
  <si>
    <t>MENDES DE ALMEIDA</t>
  </si>
  <si>
    <t>PRUDÊNCIA DE CAMPOS</t>
  </si>
  <si>
    <t>JOAQUINA DO ESPIRITO SANTO</t>
  </si>
  <si>
    <t>VIEIRA PITA</t>
  </si>
  <si>
    <t>DE RESENDE</t>
  </si>
  <si>
    <t>RIBEIRO PRESTES</t>
  </si>
  <si>
    <t>MARIA DO ROZARIO</t>
  </si>
  <si>
    <t>PEREIRA</t>
  </si>
  <si>
    <t>FERREIRA GONÇALVES</t>
  </si>
  <si>
    <t>BERBICARO</t>
  </si>
  <si>
    <t>DA CONCEIÇÃO</t>
  </si>
  <si>
    <t>MEJER</t>
  </si>
  <si>
    <t>CONCEI</t>
  </si>
  <si>
    <t>MARIA DE ALMEIDA</t>
  </si>
  <si>
    <t>BENEDICTA DE TOLEDO</t>
  </si>
  <si>
    <t>M. MONHA</t>
  </si>
  <si>
    <t>CEZAR DE OLIVEIRA</t>
  </si>
  <si>
    <t>PAULA MARIA DE JEZUS</t>
  </si>
  <si>
    <t>DIOLINDA DA SILVA</t>
  </si>
  <si>
    <t>CANDIDA DE SOUZA BARROS</t>
  </si>
  <si>
    <t>MARIA FAUSTINO</t>
  </si>
  <si>
    <t>MARIA PEREIRA</t>
  </si>
  <si>
    <t>ROSA DE LIMA</t>
  </si>
  <si>
    <t>CANDIDA VILLARES</t>
  </si>
  <si>
    <t>CARAÇA</t>
  </si>
  <si>
    <t>CAETANA</t>
  </si>
  <si>
    <t>CATHARINA ENDRES</t>
  </si>
  <si>
    <t>BEHRMAM</t>
  </si>
  <si>
    <t>BENEDICTA SERAFINA</t>
  </si>
  <si>
    <t>FRANCISCA ALVES</t>
  </si>
  <si>
    <t>ELIZA</t>
  </si>
  <si>
    <t>FREIRE</t>
  </si>
  <si>
    <t>RAZEL</t>
  </si>
  <si>
    <t>STOVES</t>
  </si>
  <si>
    <t>SCHRANK</t>
  </si>
  <si>
    <t>DA TRINDADE</t>
  </si>
  <si>
    <t>MARIA DE BARROS</t>
  </si>
  <si>
    <t>PRADO</t>
  </si>
  <si>
    <t>PACCA</t>
  </si>
  <si>
    <t>PELTA</t>
  </si>
  <si>
    <t>DO CARMO</t>
  </si>
  <si>
    <t>MARIA SINFOROSA</t>
  </si>
  <si>
    <t>ANTONIO JELPE</t>
  </si>
  <si>
    <t>KREMP</t>
  </si>
  <si>
    <t>DE TOLEDO</t>
  </si>
  <si>
    <t>KEOVICH</t>
  </si>
  <si>
    <t>MEQUELINA DA CONCEIÇÃO</t>
  </si>
  <si>
    <t>BENEDICTA DA CONCEIÇÃO</t>
  </si>
  <si>
    <t>DA LUZ</t>
  </si>
  <si>
    <t>LUIZA DE SOUZA</t>
  </si>
  <si>
    <t>MACELLI</t>
  </si>
  <si>
    <t>DIAS AREAS</t>
  </si>
  <si>
    <t>GABRIELLA</t>
  </si>
  <si>
    <t>WERBEL</t>
  </si>
  <si>
    <t>FIGUEIRA</t>
  </si>
  <si>
    <t>GUARENTA</t>
  </si>
  <si>
    <t>CONSTANTINO</t>
  </si>
  <si>
    <t>THEREZA OLIVEIRA</t>
  </si>
  <si>
    <t>FERNANDES</t>
  </si>
  <si>
    <t>JOSÉ CABELORAL</t>
  </si>
  <si>
    <t>MARIA DA CONCEIÇÃO PEREIRA</t>
  </si>
  <si>
    <t>FRANCELINA DAS DORES FERNANDES</t>
  </si>
  <si>
    <t>GALVAO</t>
  </si>
  <si>
    <t>VELLOZO</t>
  </si>
  <si>
    <t>MARIA DA CONCEIÇÃO FAGUNDES</t>
  </si>
  <si>
    <t>FERREIRA DE PAULA</t>
  </si>
  <si>
    <t>VICENCIA DO CARMO</t>
  </si>
  <si>
    <t>BOHER</t>
  </si>
  <si>
    <t>WETT</t>
  </si>
  <si>
    <t>G. DO ESPIRITO SANTO</t>
  </si>
  <si>
    <t>ALVES</t>
  </si>
  <si>
    <t>JOSEPHINA</t>
  </si>
  <si>
    <t>CALLA</t>
  </si>
  <si>
    <t>FRANCISCA</t>
  </si>
  <si>
    <t>LUIZ ALVES</t>
  </si>
  <si>
    <t>ALVES PACHECO</t>
  </si>
  <si>
    <t>PIRES DE AMORIM</t>
  </si>
  <si>
    <t>DA COSTA SILVA</t>
  </si>
  <si>
    <t>CRISPIM</t>
  </si>
  <si>
    <t>DOMINGUES DA CONCEIÇÃO</t>
  </si>
  <si>
    <t>MARIA DE OLIVEIRA</t>
  </si>
  <si>
    <t>TELECIO</t>
  </si>
  <si>
    <t>JOSE DE OLIVEIRA</t>
  </si>
  <si>
    <t>MARQUES</t>
  </si>
  <si>
    <t>SAVANA</t>
  </si>
  <si>
    <t>DAS NEVES</t>
  </si>
  <si>
    <t>COSME VIVEIRO</t>
  </si>
  <si>
    <t>BRASILIA MESQUITA</t>
  </si>
  <si>
    <t>ARREBIATO</t>
  </si>
  <si>
    <t>RIBEIRO DA SILVA</t>
  </si>
  <si>
    <t xml:space="preserve"> ANDRÉ D'ALMEIDA TORRES</t>
  </si>
  <si>
    <t>FLORENTINO</t>
  </si>
  <si>
    <t>UMBELINA DA CONCEIÇÃO</t>
  </si>
  <si>
    <t>JOAQUINA</t>
  </si>
  <si>
    <t>DOS  SANTOS</t>
  </si>
  <si>
    <t>FRANCISCA DE PAIVA</t>
  </si>
  <si>
    <t>FRANCISCO</t>
  </si>
  <si>
    <t>LUIZA</t>
  </si>
  <si>
    <t>QUINIS</t>
  </si>
  <si>
    <t>VIRGINIA SOUZA</t>
  </si>
  <si>
    <t>EMILIA DE TOLEDO</t>
  </si>
  <si>
    <t>DO CARMO SOUZA</t>
  </si>
  <si>
    <t>MIZ. DA SILVA</t>
  </si>
  <si>
    <t>ROSENSTOKE</t>
  </si>
  <si>
    <t>BUENO DA SILVA</t>
  </si>
  <si>
    <t>HENKE</t>
  </si>
  <si>
    <t>MARIA SALLES</t>
  </si>
  <si>
    <t>GRASSE</t>
  </si>
  <si>
    <t>RAMOS</t>
  </si>
  <si>
    <t>ANTONIA DA CONCEIÇÃO</t>
  </si>
  <si>
    <t>IGNACIO DE MEDIAEIROS</t>
  </si>
  <si>
    <t>LEITE DE CAMARGO</t>
  </si>
  <si>
    <t>MARIA QUARTIM</t>
  </si>
  <si>
    <t>MARIA IZABEL</t>
  </si>
  <si>
    <t>DOS SANTOS MOTTA</t>
  </si>
  <si>
    <t>ADAM</t>
  </si>
  <si>
    <t>FISCHER</t>
  </si>
  <si>
    <t>DE  REGULARIKE</t>
  </si>
  <si>
    <t>AROUCHE</t>
  </si>
  <si>
    <t>PRIVE</t>
  </si>
  <si>
    <t>FASS</t>
  </si>
  <si>
    <t>MARIA BENEDICTA</t>
  </si>
  <si>
    <t>MARIA DE AMARAL</t>
  </si>
  <si>
    <t>TOLEDO FERREIRA</t>
  </si>
  <si>
    <t>JACINTHO PIMENTEL</t>
  </si>
  <si>
    <t>QUEIROZ</t>
  </si>
  <si>
    <t>THEREZA DE MELLO</t>
  </si>
  <si>
    <t>FUCHS</t>
  </si>
  <si>
    <t>THIMOTHEO</t>
  </si>
  <si>
    <t>DE JEZUS</t>
  </si>
  <si>
    <t>AUGUSTA PINHEIRO</t>
  </si>
  <si>
    <t>DE AZEVEDO BARROS</t>
  </si>
  <si>
    <t>BAPRETOSISTA GONÇALVES</t>
  </si>
  <si>
    <t>BARBARA</t>
  </si>
  <si>
    <t>LEITE</t>
  </si>
  <si>
    <t>JACINTHO</t>
  </si>
  <si>
    <t>DÂNGEN</t>
  </si>
  <si>
    <t>RITA FERREIRA</t>
  </si>
  <si>
    <t>LOURENÇO DE SOUZA</t>
  </si>
  <si>
    <t>GONÇALVES DE OLIVEIRA</t>
  </si>
  <si>
    <t>COSME VIVEIROS</t>
  </si>
  <si>
    <t>ROGER</t>
  </si>
  <si>
    <t>ANTONIO PIRES</t>
  </si>
  <si>
    <t>DE AGUIAR</t>
  </si>
  <si>
    <t>MEYER</t>
  </si>
  <si>
    <t>SIMOES</t>
  </si>
  <si>
    <t>DA SILVA DEIRÓ</t>
  </si>
  <si>
    <t>PEDRO</t>
  </si>
  <si>
    <t>DA ENCARNAÇÃO</t>
  </si>
  <si>
    <t>MARIA DAS NEVES</t>
  </si>
  <si>
    <t>GABRIELLA DE TOLEDO</t>
  </si>
  <si>
    <t>ANNA FRANCISCA</t>
  </si>
  <si>
    <t>WUNDERLICH</t>
  </si>
  <si>
    <t>SCHIMIDLEN</t>
  </si>
  <si>
    <t>SCHIMIDLE</t>
  </si>
  <si>
    <t>BOTELHO DE SOUZA</t>
  </si>
  <si>
    <t>FALCATEL</t>
  </si>
  <si>
    <t>BRESSANE</t>
  </si>
  <si>
    <t>DO ESPIRITO SANTO</t>
  </si>
  <si>
    <t xml:space="preserve">PAULA E SILVA </t>
  </si>
  <si>
    <t>NEITRL</t>
  </si>
  <si>
    <t>BLUME</t>
  </si>
  <si>
    <t>FRANCO</t>
  </si>
  <si>
    <t>PACHECO VASCONCELOS</t>
  </si>
  <si>
    <t>BEUS</t>
  </si>
  <si>
    <t>LEIMAN</t>
  </si>
  <si>
    <t>MULLER</t>
  </si>
  <si>
    <t>AUGUSTA DOS SANTOS</t>
  </si>
  <si>
    <t>MARTHA COUTO</t>
  </si>
  <si>
    <t>AMALIA DE VASCONCELOS</t>
  </si>
  <si>
    <t>ANTONIO</t>
  </si>
  <si>
    <t>SABINO DE PAULA</t>
  </si>
  <si>
    <t>CHRISTINA DO AMARAL</t>
  </si>
  <si>
    <t>ANNA MARIA</t>
  </si>
  <si>
    <t>MARIA DE AGUIAR</t>
  </si>
  <si>
    <t>MARIA AUGUSTA</t>
  </si>
  <si>
    <t>JOAQUIM CONSTANCIO</t>
  </si>
  <si>
    <t>EUFRASINA DE CAMPOS</t>
  </si>
  <si>
    <t>ALBERTA DA SILVA</t>
  </si>
  <si>
    <t>MARIA EPHIGENIA</t>
  </si>
  <si>
    <t>DIAS DA COSTA</t>
  </si>
  <si>
    <t>HONORÉ PAGEOT</t>
  </si>
  <si>
    <t>CARVALHO DE CAMPOS</t>
  </si>
  <si>
    <t>JOSE GOMIDE</t>
  </si>
  <si>
    <t>JOSE DE PINHO S. ROQUE</t>
  </si>
  <si>
    <t>WALSON</t>
  </si>
  <si>
    <t>GENEROSA DA CONCEIÇÃO</t>
  </si>
  <si>
    <t>D'ALESSIO</t>
  </si>
  <si>
    <t>FRANCISCA DA PENHA</t>
  </si>
  <si>
    <t>FRANCISCO DA CONCEIÇÃO</t>
  </si>
  <si>
    <t>DE CASTRO MARCONDES</t>
  </si>
  <si>
    <t>ANTONIO FERREIRA</t>
  </si>
  <si>
    <t>DA COSTA RODRIGUES</t>
  </si>
  <si>
    <t>MARIA IGNACIA VIEIRA</t>
  </si>
  <si>
    <t>RAMOS DA SILVA</t>
  </si>
  <si>
    <t>FENEMBERG</t>
  </si>
  <si>
    <t>FRANCISCA NEVES</t>
  </si>
  <si>
    <t>PETERSEN</t>
  </si>
  <si>
    <t>BEIRKE</t>
  </si>
  <si>
    <t>PINTO TAVARES</t>
  </si>
  <si>
    <t>SANTHA</t>
  </si>
  <si>
    <t>PIRES DE OLIVEIRA</t>
  </si>
  <si>
    <t>DURANDA</t>
  </si>
  <si>
    <t>CARENCIO</t>
  </si>
  <si>
    <t>CORNELIO</t>
  </si>
  <si>
    <t>ELIAS DA ROZA</t>
  </si>
  <si>
    <t>DA SILVA GORDO</t>
  </si>
  <si>
    <t>CHRISTINA PEREIRA DOMINGA</t>
  </si>
  <si>
    <t>DA COSTA ROIZ</t>
  </si>
  <si>
    <t>CALIXTO BORGES</t>
  </si>
  <si>
    <t>ECÍLIA CANDIDA</t>
  </si>
  <si>
    <t>CONSTANCIA DE JEZUS</t>
  </si>
  <si>
    <t>HEUSI</t>
  </si>
  <si>
    <t>ZICHMANN</t>
  </si>
  <si>
    <t>FERREIRA LEITE</t>
  </si>
  <si>
    <t>BARTHEL</t>
  </si>
  <si>
    <t>DE LUCAS</t>
  </si>
  <si>
    <t>GERTRUDES DO CARMO</t>
  </si>
  <si>
    <t>RICARDA</t>
  </si>
  <si>
    <t>HERLING</t>
  </si>
  <si>
    <t>BERGMANN</t>
  </si>
  <si>
    <t>JACINTHA PIRES</t>
  </si>
  <si>
    <t>BARUEL DOS SANTOS</t>
  </si>
  <si>
    <t>MARA DA CRUZ</t>
  </si>
  <si>
    <t>ANNA GARCIA</t>
  </si>
  <si>
    <t>CAMILLO</t>
  </si>
  <si>
    <t>JOAQUIM</t>
  </si>
  <si>
    <t>RATH</t>
  </si>
  <si>
    <t>BRUNO</t>
  </si>
  <si>
    <t>PRESTES</t>
  </si>
  <si>
    <t>PIETCHG</t>
  </si>
  <si>
    <t>DONNER</t>
  </si>
  <si>
    <t>NEBS</t>
  </si>
  <si>
    <t>KLUGER</t>
  </si>
  <si>
    <t>ANTONIO DOS ANJOS</t>
  </si>
  <si>
    <t>CATHARINA</t>
  </si>
  <si>
    <t>UTES</t>
  </si>
  <si>
    <t>ROIZ DA SILVA</t>
  </si>
  <si>
    <t>STEFANI</t>
  </si>
  <si>
    <t>BAPTISTA DA CRUZ</t>
  </si>
  <si>
    <t>ALEXANDRINO DE CAMPOS</t>
  </si>
  <si>
    <t>RIOS</t>
  </si>
  <si>
    <t>JOSE DE SOUZA</t>
  </si>
  <si>
    <t>DOS SANTOS CARVALHO</t>
  </si>
  <si>
    <t>MODESTO DE ARAUJO</t>
  </si>
  <si>
    <t>CAETANO DE JEZUS</t>
  </si>
  <si>
    <t>JOSÉ DE JEZUS</t>
  </si>
  <si>
    <t>GIRAN</t>
  </si>
  <si>
    <t>ROZA DA FONSECA</t>
  </si>
  <si>
    <t>CAZEAUX</t>
  </si>
  <si>
    <t>AUGUSTO DA ROZA</t>
  </si>
  <si>
    <t>FEUHIR</t>
  </si>
  <si>
    <t>LURY</t>
  </si>
  <si>
    <t>KERCHEIBEL</t>
  </si>
  <si>
    <t>HAUSEN</t>
  </si>
  <si>
    <t>MARTHA PEREIRA</t>
  </si>
  <si>
    <t>PETRASSA</t>
  </si>
  <si>
    <t>SIRNE</t>
  </si>
  <si>
    <t>VERBICON</t>
  </si>
  <si>
    <t>CORREA ERSE</t>
  </si>
  <si>
    <t>LEBNA</t>
  </si>
  <si>
    <t>MARIA GUIMARÃES</t>
  </si>
  <si>
    <t>ALVES D'OLIVEIRA</t>
  </si>
  <si>
    <t>MAGLIANO</t>
  </si>
  <si>
    <t>ANTONIO DE CAMARGO</t>
  </si>
  <si>
    <t>RUGIORI</t>
  </si>
  <si>
    <t>GUIMARÃES</t>
  </si>
  <si>
    <t>LEME</t>
  </si>
  <si>
    <t>ADELAIDE SCHREIDER</t>
  </si>
  <si>
    <t>MAGDALENA</t>
  </si>
  <si>
    <t>TEIXEIRA</t>
  </si>
  <si>
    <t>DIAS DOS SANTOS</t>
  </si>
  <si>
    <t>COELHO</t>
  </si>
  <si>
    <t>BENEDICTA DE OLIVEIRA</t>
  </si>
  <si>
    <t>AMELIA</t>
  </si>
  <si>
    <t>MARIA GLZ. DE ANDRADE</t>
  </si>
  <si>
    <t>SAMPAIO</t>
  </si>
  <si>
    <t>ZUMMASH</t>
  </si>
  <si>
    <t>FRANCISCA DO CARMO NEVES</t>
  </si>
  <si>
    <t>VAZ DA SILVA</t>
  </si>
  <si>
    <t>MARIA VIEIRA</t>
  </si>
  <si>
    <t>JACINTHA BUENO</t>
  </si>
  <si>
    <t>LUCIA PEREIRA DE JESUS</t>
  </si>
  <si>
    <t>DAS DORES RAMOS</t>
  </si>
  <si>
    <t>LOCATELLI</t>
  </si>
  <si>
    <t>COLLEONI</t>
  </si>
  <si>
    <t>CARDOSO DA SILVA</t>
  </si>
  <si>
    <t>MARIA PORTO</t>
  </si>
  <si>
    <t>LAURINDA</t>
  </si>
  <si>
    <t>FELIZARDA PORTO</t>
  </si>
  <si>
    <t>N/MEBS</t>
  </si>
  <si>
    <t>VICTORIA GARIBALDINA</t>
  </si>
  <si>
    <t>DA SILVA COSTA</t>
  </si>
  <si>
    <t>DE CARVALHO</t>
  </si>
  <si>
    <t>STREMILLI</t>
  </si>
  <si>
    <t>MASCARENHAS</t>
  </si>
  <si>
    <t>AUGUSTA DE OLIVEIRA</t>
  </si>
  <si>
    <t>NUNES</t>
  </si>
  <si>
    <t>OTTEVO</t>
  </si>
  <si>
    <t>JOSE DE CAMARGO</t>
  </si>
  <si>
    <t>DI CAMILLO</t>
  </si>
  <si>
    <t>CORADINI</t>
  </si>
  <si>
    <t>ANGELO DE OLIVEIRA</t>
  </si>
  <si>
    <t>MARIA DA ANNUNCIAÇÃO</t>
  </si>
  <si>
    <t>AMELIA D'ALMEIDA</t>
  </si>
  <si>
    <t>MANOEL FRANCISCO</t>
  </si>
  <si>
    <t>FRANCISCO DE VASCONCELLOS</t>
  </si>
  <si>
    <t>RODRIGUES DE SOUZA ?</t>
  </si>
  <si>
    <t>MARGULA GREGULARORIO</t>
  </si>
  <si>
    <t>DE PAIVA AZEVEDO</t>
  </si>
  <si>
    <t>PIRES LEITE</t>
  </si>
  <si>
    <t>DA SILVA VIVIERA</t>
  </si>
  <si>
    <t>GARCIA MARTINS</t>
  </si>
  <si>
    <t>MAXIMIANO PINHEIRO</t>
  </si>
  <si>
    <t>PIERRE ELICHA</t>
  </si>
  <si>
    <t>BERNARDINO DE OLIVEIRA</t>
  </si>
  <si>
    <t>PEIXOTO INGLEZ</t>
  </si>
  <si>
    <t>BALLARD</t>
  </si>
  <si>
    <t>ANDREOLI</t>
  </si>
  <si>
    <t>GLADSEN</t>
  </si>
  <si>
    <t>JACINTHO RAPOSA</t>
  </si>
  <si>
    <t>MINEIRO</t>
  </si>
  <si>
    <t>BENEDICTA LUIZA VIEIRA</t>
  </si>
  <si>
    <t>BENEDICTA GOMES DA ?</t>
  </si>
  <si>
    <t>PIANTI</t>
  </si>
  <si>
    <t>MARIA ADELAIDE</t>
  </si>
  <si>
    <t>TADIELLO</t>
  </si>
  <si>
    <t>DA SILVA PESQUEIRA</t>
  </si>
  <si>
    <t>RODRIGUES</t>
  </si>
  <si>
    <t>URZULINA</t>
  </si>
  <si>
    <t>MARIA FERREIRA</t>
  </si>
  <si>
    <t>PIANTE</t>
  </si>
  <si>
    <t>JOSÉ</t>
  </si>
  <si>
    <t>ALEXANDRE</t>
  </si>
  <si>
    <t>ROMAO DA COSTA</t>
  </si>
  <si>
    <t>MEDIAEIROS CLEMENTE</t>
  </si>
  <si>
    <t>LESSE</t>
  </si>
  <si>
    <t>MARIA DA CONBCEIÇÃO</t>
  </si>
  <si>
    <t>THEODORO</t>
  </si>
  <si>
    <t>REIS</t>
  </si>
  <si>
    <t>JOSÉ CLEMENTE</t>
  </si>
  <si>
    <t>PEREIRA TELLES</t>
  </si>
  <si>
    <t>JOSE BENEDICTO DA COSTA</t>
  </si>
  <si>
    <t>ANTONIO JOSE FERREIRA</t>
  </si>
  <si>
    <t>JACINTHA</t>
  </si>
  <si>
    <t>KOCHLA</t>
  </si>
  <si>
    <t>BATISTA</t>
  </si>
  <si>
    <t>LUCHESI</t>
  </si>
  <si>
    <t>JORGE MOREIRA DO AMPARO</t>
  </si>
  <si>
    <t>EMILIA FRANCA</t>
  </si>
  <si>
    <t>ROBERTO</t>
  </si>
  <si>
    <t>JOSE GLZ.A BRAGA</t>
  </si>
  <si>
    <t>REGULARO DO AMARAL</t>
  </si>
  <si>
    <t>ANTONIO DE MOREIRA</t>
  </si>
  <si>
    <t>GERALDO DIAS</t>
  </si>
  <si>
    <t>LOURENÇO JOSÉ</t>
  </si>
  <si>
    <t>BERCHELLI</t>
  </si>
  <si>
    <t>JACINTHO DA SILVA</t>
  </si>
  <si>
    <t>FONDINO</t>
  </si>
  <si>
    <t>MARQUES ROIZ DE FARIA</t>
  </si>
  <si>
    <t>WINDTLANDT</t>
  </si>
  <si>
    <t>BRANK</t>
  </si>
  <si>
    <t>PELLISARIO</t>
  </si>
  <si>
    <t>HONIN</t>
  </si>
  <si>
    <t>MIGUEL GLZ.O</t>
  </si>
  <si>
    <t>GOCER</t>
  </si>
  <si>
    <t>DELICE</t>
  </si>
  <si>
    <t>PEREIRA DA SILVA</t>
  </si>
  <si>
    <t>LUIZ DA MOTTA</t>
  </si>
  <si>
    <t>MENDONÇA</t>
  </si>
  <si>
    <t>MONTEIRO DE ARAUJO</t>
  </si>
  <si>
    <t>ANTONIO CARDOZO</t>
  </si>
  <si>
    <t>DE OLIVEIRA CARMO</t>
  </si>
  <si>
    <t>AUGUSTO ROIZ</t>
  </si>
  <si>
    <t>PEREIRA LOPES</t>
  </si>
  <si>
    <t>ARIGOLLO MENDOZA</t>
  </si>
  <si>
    <t>JOSÉ THEMOTIO DE ARAUJO</t>
  </si>
  <si>
    <t>FERREIRA DE SÁ</t>
  </si>
  <si>
    <t>TRANQUILO</t>
  </si>
  <si>
    <t>PATRICIO DE HOLANDA</t>
  </si>
  <si>
    <t>GLZ.</t>
  </si>
  <si>
    <t>MARQUES GREGORIO</t>
  </si>
  <si>
    <t>BAPRETOSISTA</t>
  </si>
  <si>
    <t>ALVES DA SILVA</t>
  </si>
  <si>
    <t>IZOLINA THIMORIO</t>
  </si>
  <si>
    <t>DA COSTA CONCEIÇÃO</t>
  </si>
  <si>
    <t>DE PAULA LEITE</t>
  </si>
  <si>
    <t>ANNA DAS DORES</t>
  </si>
  <si>
    <t>CATHARINA DE JEZUS</t>
  </si>
  <si>
    <t>LABRE</t>
  </si>
  <si>
    <t>GERMANA DO ESPIRITO SANTO</t>
  </si>
  <si>
    <t>ANTONIA DA SILVA</t>
  </si>
  <si>
    <t>RACH</t>
  </si>
  <si>
    <t>EGYDIO</t>
  </si>
  <si>
    <t>FONSECA</t>
  </si>
  <si>
    <t>DA SILVA MOREIRA</t>
  </si>
  <si>
    <t>ANACLETO NUNES</t>
  </si>
  <si>
    <t>DOMITILIA ROIZ.</t>
  </si>
  <si>
    <t>BERDUSCO</t>
  </si>
  <si>
    <t>FERRAZ</t>
  </si>
  <si>
    <t>PEPE</t>
  </si>
  <si>
    <t>REBECA</t>
  </si>
  <si>
    <t>ALVES BENJAMIM</t>
  </si>
  <si>
    <t>MARIA DOS SANTOS</t>
  </si>
  <si>
    <t>ROZA PINTO</t>
  </si>
  <si>
    <t>ALONSO</t>
  </si>
  <si>
    <t>TELOA</t>
  </si>
  <si>
    <t>SOUZA PACHECO</t>
  </si>
  <si>
    <t>FRANCISCO CAZAES</t>
  </si>
  <si>
    <t>MICHAELA DA SILVA</t>
  </si>
  <si>
    <t>LUIZA DOS SANTOS</t>
  </si>
  <si>
    <t>ANTONIO DE ALMEIDA</t>
  </si>
  <si>
    <t>BOUMAM</t>
  </si>
  <si>
    <t>JOSE GLZ.</t>
  </si>
  <si>
    <t>DE PAULA</t>
  </si>
  <si>
    <t>BENTO DA COSTA MALHEIROS</t>
  </si>
  <si>
    <t>RIGONI</t>
  </si>
  <si>
    <t>RIGONARCHI</t>
  </si>
  <si>
    <t>PEREIRA GARCIA</t>
  </si>
  <si>
    <t>DE ALBUQUERQUE</t>
  </si>
  <si>
    <t>BENTO</t>
  </si>
  <si>
    <t>MAKELDAI</t>
  </si>
  <si>
    <t>DRADIQUE</t>
  </si>
  <si>
    <t>MARCELINO DA MATTA</t>
  </si>
  <si>
    <t>DE PAULA NOGUEIRA</t>
  </si>
  <si>
    <t>RAPOZA</t>
  </si>
  <si>
    <t>GLZ. SARAIVA</t>
  </si>
  <si>
    <t>TILMAN</t>
  </si>
  <si>
    <t>FRANCISCA DA CRUZ</t>
  </si>
  <si>
    <t>ALVES DE NAVALHES</t>
  </si>
  <si>
    <t>JACINTHA ANGELICA DE MIRANDA</t>
  </si>
  <si>
    <t>EGGERT</t>
  </si>
  <si>
    <t>LOURENÇO DE CAMARGO</t>
  </si>
  <si>
    <t>DE HAT</t>
  </si>
  <si>
    <t>MAZINI</t>
  </si>
  <si>
    <t>GARCIA</t>
  </si>
  <si>
    <t>BOTOLETI</t>
  </si>
  <si>
    <t>ALVES DE MOURA</t>
  </si>
  <si>
    <t>EMILIA DOS SANTOS</t>
  </si>
  <si>
    <t>FLORIANO DA COSTA</t>
  </si>
  <si>
    <t>JOSE DA PIEDADE</t>
  </si>
  <si>
    <t>PELEFRINO</t>
  </si>
  <si>
    <t>ROMANO</t>
  </si>
  <si>
    <t>CAMARA</t>
  </si>
  <si>
    <t>MACHADO JORGE</t>
  </si>
  <si>
    <t>DELNEGRI</t>
  </si>
  <si>
    <t>DIAS DE CAMPOS</t>
  </si>
  <si>
    <t>SERRANO</t>
  </si>
  <si>
    <t>JOAQUIM ALVES</t>
  </si>
  <si>
    <t>BURTOLOMARCCHI</t>
  </si>
  <si>
    <t>DA GLORIA FERREIRA</t>
  </si>
  <si>
    <t>JOANNA DA COSTA</t>
  </si>
  <si>
    <t>ROZA DA CONCEIÇÃO</t>
  </si>
  <si>
    <t>MATHEUS</t>
  </si>
  <si>
    <t>MARIA MARCOLINA</t>
  </si>
  <si>
    <t>BUENO DE JESUS</t>
  </si>
  <si>
    <t>MARIA ROMANA</t>
  </si>
  <si>
    <t>FLORA</t>
  </si>
  <si>
    <t>DA CRUZ</t>
  </si>
  <si>
    <t>IZABEL</t>
  </si>
  <si>
    <t>ROIZ. DE PAULA</t>
  </si>
  <si>
    <t>TAVORA</t>
  </si>
  <si>
    <t>BUENO DE MOREIRA VEIGA</t>
  </si>
  <si>
    <t>JOAQUIM DA ROCHA</t>
  </si>
  <si>
    <t>MOREIRA</t>
  </si>
  <si>
    <t>JACINTHO DE ARRUDA</t>
  </si>
  <si>
    <t>FIORE</t>
  </si>
  <si>
    <t>PIRES RODRIGUES</t>
  </si>
  <si>
    <t>FERNANDES MOURÃO</t>
  </si>
  <si>
    <t>ARUSKA</t>
  </si>
  <si>
    <t>GOLPH</t>
  </si>
  <si>
    <t>CARGNATO</t>
  </si>
  <si>
    <t>JOSE</t>
  </si>
  <si>
    <t>SCHMIT</t>
  </si>
  <si>
    <t>MAFFEI</t>
  </si>
  <si>
    <t>GONÇALVES</t>
  </si>
  <si>
    <t>FERREIRA GUIMARAES</t>
  </si>
  <si>
    <t>BDARTZ</t>
  </si>
  <si>
    <t>COHLER</t>
  </si>
  <si>
    <t>ALEGRO</t>
  </si>
  <si>
    <t>MACOLAI</t>
  </si>
  <si>
    <t>RAFAELA DA CONCEIÇÃO</t>
  </si>
  <si>
    <t>SEVERINA DA CONCEIÇÃO</t>
  </si>
  <si>
    <t>GOMES DOS SANTOS</t>
  </si>
  <si>
    <t>LEITE DOS SANTOS</t>
  </si>
  <si>
    <t>MARIA ROIZ</t>
  </si>
  <si>
    <t>LUKE</t>
  </si>
  <si>
    <t>CALABAR</t>
  </si>
  <si>
    <t>DA SILVA FERREIRA</t>
  </si>
  <si>
    <t>DA SILVA</t>
  </si>
  <si>
    <t>DE AGUIAR PEREIRA</t>
  </si>
  <si>
    <t>DO CARMO GUEDES</t>
  </si>
  <si>
    <t>IZIDORA DE CAMARGO</t>
  </si>
  <si>
    <t>BASTOS DO NASCIMENTO</t>
  </si>
  <si>
    <t>LUIZ MARQUES</t>
  </si>
  <si>
    <t>DA SILVA VIGARIO</t>
  </si>
  <si>
    <t>BAPRETOSISTA MOREIRA</t>
  </si>
  <si>
    <t>ANTONIO FERNANDES</t>
  </si>
  <si>
    <t>ANTONIO DO ROZARIO</t>
  </si>
  <si>
    <t>MANOEL VICTORINO</t>
  </si>
  <si>
    <t>DA PONTE</t>
  </si>
  <si>
    <t>DIONIZIO DOS SANTOS</t>
  </si>
  <si>
    <t>PARISE</t>
  </si>
  <si>
    <t>ANTONIO GUEDES</t>
  </si>
  <si>
    <t>VICTALINA</t>
  </si>
  <si>
    <t>MARIA BORGES</t>
  </si>
  <si>
    <t>GENTOZA</t>
  </si>
  <si>
    <t>TAQUES ALVIM</t>
  </si>
  <si>
    <t>TAVOLARO</t>
  </si>
  <si>
    <t>JOAQUIM DOS SANTOS</t>
  </si>
  <si>
    <t>AMERICO CARVALHO</t>
  </si>
  <si>
    <t>CAETANO DO ESPIRITO SANTO</t>
  </si>
  <si>
    <t>AUGUSTA DE ASSIS</t>
  </si>
  <si>
    <t>MARIA CARDOZA</t>
  </si>
  <si>
    <t>MARTINS</t>
  </si>
  <si>
    <t>DA COSTA GUILHERME</t>
  </si>
  <si>
    <t>CONCEIÇÃO DA GLORIA</t>
  </si>
  <si>
    <t>ANTONIO CAMILLO</t>
  </si>
  <si>
    <t>A. DALPRA</t>
  </si>
  <si>
    <t>CORREA</t>
  </si>
  <si>
    <t>LAMBRE</t>
  </si>
  <si>
    <t>GAMBERAZZI</t>
  </si>
  <si>
    <t>DOROTHEA</t>
  </si>
  <si>
    <t>REMIGIO</t>
  </si>
  <si>
    <t>LIBANIA</t>
  </si>
  <si>
    <t>PAULINA</t>
  </si>
  <si>
    <t>MANOEL</t>
  </si>
  <si>
    <t>OROSINHO</t>
  </si>
  <si>
    <t>LUIZ</t>
  </si>
  <si>
    <t>VICÊNCIA</t>
  </si>
  <si>
    <t>UMBELINA</t>
  </si>
  <si>
    <t>ALIXANDRE</t>
  </si>
  <si>
    <t>GUILHERMINA</t>
  </si>
  <si>
    <t>VIRGILIO</t>
  </si>
  <si>
    <t>JOÃO</t>
  </si>
  <si>
    <t>FELICIDADE</t>
  </si>
  <si>
    <t>RITA</t>
  </si>
  <si>
    <t>LEONOR</t>
  </si>
  <si>
    <t>SIMPHOROZA</t>
  </si>
  <si>
    <t>GALDINO</t>
  </si>
  <si>
    <t>HONORATO</t>
  </si>
  <si>
    <t>VALYRA</t>
  </si>
  <si>
    <t>ANDRE</t>
  </si>
  <si>
    <t>JACOB</t>
  </si>
  <si>
    <t>BRÁULIO</t>
  </si>
  <si>
    <t>BENEDICTO</t>
  </si>
  <si>
    <t>CAETANO</t>
  </si>
  <si>
    <t>CLOTILDES</t>
  </si>
  <si>
    <t>SEBASTIANA</t>
  </si>
  <si>
    <t>ARTIDORO</t>
  </si>
  <si>
    <t>MIGUEL</t>
  </si>
  <si>
    <t>JANUARIO</t>
  </si>
  <si>
    <t>SOPHIA</t>
  </si>
  <si>
    <t>JERONYMO</t>
  </si>
  <si>
    <t>HERMANN</t>
  </si>
  <si>
    <t>GENEROZA</t>
  </si>
  <si>
    <t>FORTUNATA</t>
  </si>
  <si>
    <t>INNOCENCIA</t>
  </si>
  <si>
    <t>PRISCILIANA</t>
  </si>
  <si>
    <t>JESUÍNA</t>
  </si>
  <si>
    <t>BELISARIA</t>
  </si>
  <si>
    <t>VICTORIA</t>
  </si>
  <si>
    <t>BRANDINA</t>
  </si>
  <si>
    <t>FIDENCIO</t>
  </si>
  <si>
    <t>ANNA</t>
  </si>
  <si>
    <t>LEOPOLDINA</t>
  </si>
  <si>
    <t>DOROTHEU</t>
  </si>
  <si>
    <t>EUFRAZIA</t>
  </si>
  <si>
    <t>PAULO</t>
  </si>
  <si>
    <t>IGNACIA</t>
  </si>
  <si>
    <t>MATHELDE</t>
  </si>
  <si>
    <t>BERTHA</t>
  </si>
  <si>
    <t>NICOLAU</t>
  </si>
  <si>
    <t>LUZIA</t>
  </si>
  <si>
    <t>ROMÃO</t>
  </si>
  <si>
    <t>GRACILIANA</t>
  </si>
  <si>
    <t>THEREZA</t>
  </si>
  <si>
    <t>EDUARDA</t>
  </si>
  <si>
    <t>PRUDÊNCIA</t>
  </si>
  <si>
    <t>IRIA</t>
  </si>
  <si>
    <t>ALBINA</t>
  </si>
  <si>
    <t>GENEROSA</t>
  </si>
  <si>
    <t>AMÉLIA</t>
  </si>
  <si>
    <t>LAURA</t>
  </si>
  <si>
    <t>FORTUNATO</t>
  </si>
  <si>
    <t>ADRIANO</t>
  </si>
  <si>
    <t>FELIPPE</t>
  </si>
  <si>
    <t>MANUEL</t>
  </si>
  <si>
    <t>VALLENTINO</t>
  </si>
  <si>
    <t>AUGUSTO</t>
  </si>
  <si>
    <t>MARTHA</t>
  </si>
  <si>
    <t>FELIPE</t>
  </si>
  <si>
    <t>CARLOS</t>
  </si>
  <si>
    <t>CHRISTIANO</t>
  </si>
  <si>
    <t>MAGARIDA</t>
  </si>
  <si>
    <t>MARIANA</t>
  </si>
  <si>
    <t>CLAUDINA</t>
  </si>
  <si>
    <t>ROSA</t>
  </si>
  <si>
    <t>IGNÁCIO</t>
  </si>
  <si>
    <t>OLYMPIO</t>
  </si>
  <si>
    <t>ZULMIRA</t>
  </si>
  <si>
    <t>BEMVINDA</t>
  </si>
  <si>
    <t>EULÁLIA</t>
  </si>
  <si>
    <t>BERNARDINA</t>
  </si>
  <si>
    <t>CAMILLA</t>
  </si>
  <si>
    <t>INNCENCIA</t>
  </si>
  <si>
    <t>IDA</t>
  </si>
  <si>
    <t>BRASÍLIA</t>
  </si>
  <si>
    <t>BENTA</t>
  </si>
  <si>
    <t>EVA</t>
  </si>
  <si>
    <t>ALEXANDRINA</t>
  </si>
  <si>
    <t>PLACIDINA</t>
  </si>
  <si>
    <t>CARLOTA</t>
  </si>
  <si>
    <t>HELARIO</t>
  </si>
  <si>
    <t>HENRIQUE</t>
  </si>
  <si>
    <t>JERONYMA</t>
  </si>
  <si>
    <t>ANASTÁCIA</t>
  </si>
  <si>
    <t>CLEMENTINA</t>
  </si>
  <si>
    <t>SEVERIANA</t>
  </si>
  <si>
    <t>ELIDIA</t>
  </si>
  <si>
    <t>MARGARIDA</t>
  </si>
  <si>
    <t>TERTULIANA</t>
  </si>
  <si>
    <t>ANNIBALE</t>
  </si>
  <si>
    <t>BELMIRA</t>
  </si>
  <si>
    <t>CAROLINA</t>
  </si>
  <si>
    <t>REGINA</t>
  </si>
  <si>
    <t>DELMIRA</t>
  </si>
  <si>
    <t>HERCULANA</t>
  </si>
  <si>
    <t>ROMANA</t>
  </si>
  <si>
    <t>FELICIANA</t>
  </si>
  <si>
    <t>PEDRINA</t>
  </si>
  <si>
    <t>ALFREDO</t>
  </si>
  <si>
    <t>DOMINGOS</t>
  </si>
  <si>
    <t>ESMERIA</t>
  </si>
  <si>
    <t>MAXIMIANO</t>
  </si>
  <si>
    <t>JANUARIA</t>
  </si>
  <si>
    <t>NORBERTO</t>
  </si>
  <si>
    <t>VENANCIA</t>
  </si>
  <si>
    <t>EUGENIA</t>
  </si>
  <si>
    <t>FAUSTINA</t>
  </si>
  <si>
    <t>PETRONILHA</t>
  </si>
  <si>
    <t>CONSTANCIA</t>
  </si>
  <si>
    <t>EPHIGENIA</t>
  </si>
  <si>
    <t>VALERIA</t>
  </si>
  <si>
    <t>CLARA</t>
  </si>
  <si>
    <t>POLÔNIA</t>
  </si>
  <si>
    <t>ARTHUR</t>
  </si>
  <si>
    <t>SUZANA</t>
  </si>
  <si>
    <t>ZEFERINA</t>
  </si>
  <si>
    <t>ESCOLÁSTICA</t>
  </si>
  <si>
    <t>LEOCÁDIA</t>
  </si>
  <si>
    <t>THEODORA</t>
  </si>
  <si>
    <t>SABINA</t>
  </si>
  <si>
    <t>PAULA</t>
  </si>
  <si>
    <t>FERMINA</t>
  </si>
  <si>
    <t>MATHILDE</t>
  </si>
  <si>
    <t>ELISABET</t>
  </si>
  <si>
    <t>LUCINDA</t>
  </si>
  <si>
    <t>ALBERTA</t>
  </si>
  <si>
    <t>ADRIANA</t>
  </si>
  <si>
    <t>IZABEL MARIA</t>
  </si>
  <si>
    <t>PASCHOAL</t>
  </si>
  <si>
    <t>PACIFICA</t>
  </si>
  <si>
    <t>HERMÓGENES</t>
  </si>
  <si>
    <t>THEOTONIA</t>
  </si>
  <si>
    <t>HENRIQUETA</t>
  </si>
  <si>
    <t>LUCRECIA</t>
  </si>
  <si>
    <t>CARMINE</t>
  </si>
  <si>
    <t>IZIDORA</t>
  </si>
  <si>
    <t>FELIZARDA</t>
  </si>
  <si>
    <t>IZAURA</t>
  </si>
  <si>
    <t>CECÍLIA</t>
  </si>
  <si>
    <t>VICTORINO</t>
  </si>
  <si>
    <t>LUCIA</t>
  </si>
  <si>
    <t>HELENA</t>
  </si>
  <si>
    <t>MOEMA</t>
  </si>
  <si>
    <t>VERIATO</t>
  </si>
  <si>
    <t>DELFINA</t>
  </si>
  <si>
    <t>JEZUINA</t>
  </si>
  <si>
    <t>PERPETUA</t>
  </si>
  <si>
    <t>GERVASIA</t>
  </si>
  <si>
    <t>SEBASTIÃO</t>
  </si>
  <si>
    <t>MARCOLINA</t>
  </si>
  <si>
    <t>LOT</t>
  </si>
  <si>
    <t>HERMÍNIO</t>
  </si>
  <si>
    <t>ENGRACIA</t>
  </si>
  <si>
    <t>QUIRUBINA</t>
  </si>
  <si>
    <t>GERTRUDES</t>
  </si>
  <si>
    <t>VALENTINA</t>
  </si>
  <si>
    <t>HERMINA</t>
  </si>
  <si>
    <t>DELFINO</t>
  </si>
  <si>
    <t>ELIZABETH</t>
  </si>
  <si>
    <t>JUSTINA</t>
  </si>
  <si>
    <t>BETHA</t>
  </si>
  <si>
    <t>ELEZIA</t>
  </si>
  <si>
    <t>BERNARDA</t>
  </si>
  <si>
    <t>SIMÃO</t>
  </si>
  <si>
    <t>EMMA</t>
  </si>
  <si>
    <t>FORTUNA</t>
  </si>
  <si>
    <t>AGOSTINHO</t>
  </si>
  <si>
    <t>ELENA</t>
  </si>
  <si>
    <t>MATHILDES</t>
  </si>
  <si>
    <t>LEONARDO</t>
  </si>
  <si>
    <t>ANDRÉ</t>
  </si>
  <si>
    <t>NARCIZA</t>
  </si>
  <si>
    <t>RACHEL</t>
  </si>
  <si>
    <t>BERALDA</t>
  </si>
  <si>
    <t>BELLARMINA</t>
  </si>
  <si>
    <t>THOMAZIA</t>
  </si>
  <si>
    <t>CORA</t>
  </si>
  <si>
    <t>DANIEL</t>
  </si>
  <si>
    <t>ANACLETA</t>
  </si>
  <si>
    <t>GEOSUOTO</t>
  </si>
  <si>
    <t>ROSALINA</t>
  </si>
  <si>
    <t>MAFALDA</t>
  </si>
  <si>
    <t>RAYMUNDO</t>
  </si>
  <si>
    <t>CHARLES</t>
  </si>
  <si>
    <t>FAUSTINO</t>
  </si>
  <si>
    <t>SUZAN</t>
  </si>
  <si>
    <t>DOMITILA</t>
  </si>
  <si>
    <t>AMÁLIA</t>
  </si>
  <si>
    <t>AMADEU</t>
  </si>
  <si>
    <t>OCTAVIO</t>
  </si>
  <si>
    <t>PULCINA</t>
  </si>
  <si>
    <t>ADOLPHO</t>
  </si>
  <si>
    <t>CECÍLIA*CANDIDA</t>
  </si>
  <si>
    <t>JUVENTINO</t>
  </si>
  <si>
    <t>ALBERTINA</t>
  </si>
  <si>
    <t>ALMA</t>
  </si>
  <si>
    <t>JULIÃO</t>
  </si>
  <si>
    <t>AFFONSO</t>
  </si>
  <si>
    <t>ENEAS</t>
  </si>
  <si>
    <t>LINO</t>
  </si>
  <si>
    <t>MARCELINA</t>
  </si>
  <si>
    <t>FREIDA</t>
  </si>
  <si>
    <t>RAFAELA</t>
  </si>
  <si>
    <t>GIUSEPPE</t>
  </si>
  <si>
    <t>VICENTE</t>
  </si>
  <si>
    <t>FERNANDO</t>
  </si>
  <si>
    <t>SERAFIM</t>
  </si>
  <si>
    <t>EMERENCIANA</t>
  </si>
  <si>
    <t>GIUDITTA</t>
  </si>
  <si>
    <t>ERNESTINA</t>
  </si>
  <si>
    <t>MIQUELINA</t>
  </si>
  <si>
    <t>BRAZILIA</t>
  </si>
  <si>
    <t>FLORINDA</t>
  </si>
  <si>
    <t>FLORÊNCIA</t>
  </si>
  <si>
    <t>JUSTINO</t>
  </si>
  <si>
    <t>SESTINO</t>
  </si>
  <si>
    <t>ANASTÁCIO</t>
  </si>
  <si>
    <t>FELICIANO</t>
  </si>
  <si>
    <t>ELIAS</t>
  </si>
  <si>
    <t>GREGÓRIO</t>
  </si>
  <si>
    <t>BELLARMINO</t>
  </si>
  <si>
    <t>JEAN</t>
  </si>
  <si>
    <t>CATÃO</t>
  </si>
  <si>
    <t>SALVADOR</t>
  </si>
  <si>
    <t>MICHEL</t>
  </si>
  <si>
    <t>BARBATO</t>
  </si>
  <si>
    <t>GEORGES</t>
  </si>
  <si>
    <t>QUITÉRIA</t>
  </si>
  <si>
    <t>CHRISTINA</t>
  </si>
  <si>
    <t>VITALINA</t>
  </si>
  <si>
    <t>NORBERTA</t>
  </si>
  <si>
    <t>HEDUVIGES</t>
  </si>
  <si>
    <t>FELISBINA</t>
  </si>
  <si>
    <t>GRACIANO</t>
  </si>
  <si>
    <t>MARCOS</t>
  </si>
  <si>
    <t>DONATO</t>
  </si>
  <si>
    <t>LEOCADIO</t>
  </si>
  <si>
    <t>EUGENIO</t>
  </si>
  <si>
    <t>ORSOLINA</t>
  </si>
  <si>
    <t>ADELINA</t>
  </si>
  <si>
    <t>FIRMINA</t>
  </si>
  <si>
    <t>HONOFRE</t>
  </si>
  <si>
    <t>RAFAEL</t>
  </si>
  <si>
    <t>LEOPOLDO</t>
  </si>
  <si>
    <t>AMARO</t>
  </si>
  <si>
    <t>CHRISTOVÃO</t>
  </si>
  <si>
    <t>SABRINA</t>
  </si>
  <si>
    <t>BRAIO</t>
  </si>
  <si>
    <t>APOLÔNIO</t>
  </si>
  <si>
    <t>FREDERICO</t>
  </si>
  <si>
    <t>CELESTINO</t>
  </si>
  <si>
    <t>JOSEPH</t>
  </si>
  <si>
    <t>ADÃO</t>
  </si>
  <si>
    <t>SARAH</t>
  </si>
  <si>
    <t>ADELINO</t>
  </si>
  <si>
    <t>DIOLINDA</t>
  </si>
  <si>
    <t>RAYMUNDA</t>
  </si>
  <si>
    <t>ÂNGELO</t>
  </si>
  <si>
    <t>T.</t>
  </si>
  <si>
    <t>JORGE</t>
  </si>
  <si>
    <t>DOMENICO</t>
  </si>
  <si>
    <t>JULIO</t>
  </si>
  <si>
    <t>BENEDITO</t>
  </si>
  <si>
    <t>MAURICIO</t>
  </si>
  <si>
    <t>IGNEZ</t>
  </si>
  <si>
    <t>ADELAIDE</t>
  </si>
  <si>
    <t>CLEMÊNCIA</t>
  </si>
  <si>
    <t>DEOLIONDA</t>
  </si>
  <si>
    <t>BRÍGIDA</t>
  </si>
  <si>
    <t>GUIZEPPE</t>
  </si>
  <si>
    <t>SERVALO</t>
  </si>
  <si>
    <t>LUIGE</t>
  </si>
  <si>
    <t>ABRÃO</t>
  </si>
  <si>
    <t>THOMÉ</t>
  </si>
  <si>
    <t>DEOLINDA</t>
  </si>
  <si>
    <t>MOYSES</t>
  </si>
  <si>
    <t>BERNARDINO</t>
  </si>
  <si>
    <t>MAXIMIANA</t>
  </si>
  <si>
    <t>HYGINA</t>
  </si>
  <si>
    <t>BARTHOLDO</t>
  </si>
  <si>
    <t>MARIETA</t>
  </si>
  <si>
    <t>FELÍCIO</t>
  </si>
  <si>
    <t>MASCULINO</t>
  </si>
  <si>
    <t>FEMININO</t>
  </si>
  <si>
    <t>10 A 14 ANOS</t>
  </si>
  <si>
    <t>15 A 19 ANOS</t>
  </si>
  <si>
    <t>20 A 24 ANOS</t>
  </si>
  <si>
    <t>25 A 29 ANOS</t>
  </si>
  <si>
    <t>30 A 34 ANOS</t>
  </si>
  <si>
    <t>35 A 39 ANOS</t>
  </si>
  <si>
    <t>40 A 44 ANOS</t>
  </si>
  <si>
    <t>45 A 49 ANOS</t>
  </si>
  <si>
    <t>50 A 54 ANOS</t>
  </si>
  <si>
    <t>55 A 59 ANOS</t>
  </si>
  <si>
    <t>60 A 64 ANOS</t>
  </si>
  <si>
    <t>65 A 69 ANOS</t>
  </si>
  <si>
    <t>70 ANOS OU MAIS</t>
  </si>
  <si>
    <t>BRANCA</t>
  </si>
  <si>
    <t>CABLOCA</t>
  </si>
  <si>
    <t>PRETA</t>
  </si>
  <si>
    <t>MORENA</t>
  </si>
  <si>
    <t>MORENA ESCURA</t>
  </si>
  <si>
    <t>MULATA</t>
  </si>
  <si>
    <t>PARDA</t>
  </si>
  <si>
    <t>PARDA CLARA</t>
  </si>
  <si>
    <t>PARDA ESCURA</t>
  </si>
  <si>
    <t>NATURAL</t>
  </si>
  <si>
    <t>GEO_PAIS_ORIGEM</t>
  </si>
  <si>
    <t xml:space="preserve">Região do estado (aplicável para SP apenas) declarada para o trabalhador inscrito </t>
  </si>
  <si>
    <t>GEO_REGIÃO_SP_ORIGEM</t>
  </si>
  <si>
    <t xml:space="preserve">País de origem declarado para o trabalhador inscrito </t>
  </si>
  <si>
    <t>GEO_CONTINENTE_ORIGEM</t>
  </si>
  <si>
    <t>Continente de origem declarado para o trabalhador inscrito</t>
  </si>
  <si>
    <t>Informações de identificação (número de indentificação e nome/sobrenome) e sociodemgráficas</t>
  </si>
  <si>
    <t>TIPO DE INFORMAÇÃO</t>
  </si>
  <si>
    <t>Informações geográficas</t>
  </si>
  <si>
    <t>NOME_PAI_MAE</t>
  </si>
  <si>
    <t>SOBRENOME_PAI_MAE</t>
  </si>
  <si>
    <t>SEXO_PAI_MAE</t>
  </si>
  <si>
    <t>Primeiro nome do pai ou mãe do trabalhador inscrito</t>
  </si>
  <si>
    <t>sobrenome do pai ou mãe do trabalhador inscrito</t>
  </si>
  <si>
    <t>Indicação do sexo da filiação ou filiações indicadas pelo trabalhador inscrito</t>
  </si>
  <si>
    <t>Relações de parentesco (filiação)</t>
  </si>
  <si>
    <r>
      <t xml:space="preserve">Masculino; Feminino </t>
    </r>
    <r>
      <rPr>
        <sz val="9"/>
        <rFont val="Poppins Light"/>
      </rPr>
      <t>(quando indicado o pai e a mãe na mesma linha, o trabalhador foi duplicado e cada familiar pareceu em linhas únicas, separadas)</t>
    </r>
  </si>
  <si>
    <t>STATUS_MARITAL</t>
  </si>
  <si>
    <t>Status marital declarado para o trabalhador inscrito</t>
  </si>
  <si>
    <t>CASADO</t>
  </si>
  <si>
    <t>SOLTEIRO</t>
  </si>
  <si>
    <t>VIÚVO</t>
  </si>
  <si>
    <t>Ocupação</t>
  </si>
  <si>
    <t>TIPO_OCUPACAO</t>
  </si>
  <si>
    <t>Função exercicida pelo trabalhador inscrito</t>
  </si>
  <si>
    <t>DATA_CONTRATACAO_MES</t>
  </si>
  <si>
    <t>DATA_CONTRATACAO_ANO</t>
  </si>
  <si>
    <t>Mês de contratação do trabalhador inscrito</t>
  </si>
  <si>
    <t>Ano de contratação do trabalhador inscrito</t>
  </si>
  <si>
    <t>(Para faciliar a geração dos gráficos e tabelas, ocupações diferenciadas por sexo (ex.: cozinheiro e cozinheira) foram agrupadas em uma só categoria (ex.: cozinheiro(a). As ocupações "SD" foram renomeadas para "Sem definição")</t>
  </si>
  <si>
    <t>TEMPO_CONTRATACAO_MESES</t>
  </si>
  <si>
    <t>Período médio, em meses, que  o trabalhador inscrito permaneceu contratado</t>
  </si>
  <si>
    <t>DATA_SAIDA_MES</t>
  </si>
  <si>
    <t>DATA_SAIDA_ANO</t>
  </si>
  <si>
    <t>Ano de saída do trabalhador inscrito</t>
  </si>
  <si>
    <t>Mês de saída do trabalhador inscrito</t>
  </si>
  <si>
    <t>Mês</t>
  </si>
  <si>
    <t>1886;1887</t>
  </si>
  <si>
    <t>TITULO_CONTRATANTE</t>
  </si>
  <si>
    <t>NOME_CONTRATANTE</t>
  </si>
  <si>
    <t>SOBRENOME_CONTRATANTE</t>
  </si>
  <si>
    <t>SEXO_CONTRATANTE</t>
  </si>
  <si>
    <t>Informações do contratante</t>
  </si>
  <si>
    <t>Título, caso o contratante possuísse</t>
  </si>
  <si>
    <t>Primeiro nome do contrante</t>
  </si>
  <si>
    <t>Sobrenome do contratante</t>
  </si>
  <si>
    <t>Sexo do contratante</t>
  </si>
  <si>
    <t>CONTRATANTE_PESSOA_LUGAR</t>
  </si>
  <si>
    <t>Se o contratante é uma pessoa ou lugar</t>
  </si>
  <si>
    <t>Pessoa; Lugar</t>
  </si>
  <si>
    <t>Barão; Baronesa; Conde; Cônego; Coronel; Viúva; Visconde</t>
  </si>
  <si>
    <t>TIPO_LUGAR</t>
  </si>
  <si>
    <t>Classificação do lugar contratante</t>
  </si>
  <si>
    <t>Alfaiataria; Casa; Colégio; Convento; Hotel; Mosteiro; Padaria; Seminário Episcopal</t>
  </si>
  <si>
    <t>(Aqui inclui o primeiro nome, ou categoria do lugar, caso não seja o nome de uma pessoa)</t>
  </si>
  <si>
    <t>(Aqui inclui o nome do lugar, caso não seja o nome de uma pessoa)</t>
  </si>
  <si>
    <t>(Não se aplica para lugares)</t>
  </si>
  <si>
    <t>COMPORTAMENTO_PERIODO_CONTRATO</t>
  </si>
  <si>
    <t>Comportamento durante o período de contrato</t>
  </si>
  <si>
    <t>MOTIVO_SAIDA</t>
  </si>
  <si>
    <t>Motivo do término de contrato</t>
  </si>
  <si>
    <t>Carcterísticas físicas</t>
  </si>
  <si>
    <t>OLHOS</t>
  </si>
  <si>
    <t>CABELOS</t>
  </si>
  <si>
    <t>DENTES</t>
  </si>
  <si>
    <t>Presença ou ausência de dentes</t>
  </si>
  <si>
    <t>SALARIO</t>
  </si>
  <si>
    <t>Salário recebido por ocupação exercida</t>
  </si>
  <si>
    <t>GEO_BR_ESTADO_ORIGEM</t>
  </si>
  <si>
    <t>Estado (UF) de origem declarado para o trabalhador inscrito brasileiro</t>
  </si>
  <si>
    <t>Acre (AC); Alagoas (AL); Amazonas (AM); Amapá (AP); Bahia (BA); Ceará (CE); Distrito Federal (DF); Espírito Santo (ES); Goiás (GO); Maranhão (MA); Mato Grosso (MT); Mato Grosso do Sul (MS); Minas Gerais (MG); Pará (PA); Paraíba (PB); Paraná (PR); Pernambuco (PE); Piauí (PI); Rio de Janeiro (RJ); Rio Grande do Norte (RN); Rio Grande do Sul (RS); Rondônia (RO); Roraima (RR); Santa Catarina (SC); São Paulo (SP); Sergipe (SE); Tocatins (TO); "Não se aplica" quando não brasileiro e em branco quando não informado</t>
  </si>
  <si>
    <t>Casado (C); Solteiro (S); Viúvo (V) (Havia um caso indicado como "x" que foi considerado em branco)</t>
  </si>
  <si>
    <t>ESTATURA</t>
  </si>
  <si>
    <t>POSSIBILIDADES E LIMITAÇÕES DA ANÁLISE</t>
  </si>
  <si>
    <t>É interessante analisar o status marital não apenas por raça ou cor, mas também por grupo etário. A viuvez, por exemplo, pode ser mais presente para mulheres negras do que brancas, mas é apenas uma suposição. E é interessante observar a média de idade das mulheres e homens solteiros</t>
  </si>
  <si>
    <t>Verificar a proporção de migrantes em relação ao valor de não migrantes</t>
  </si>
  <si>
    <t>Analisar a proporção de migrantes e a função exercicida em relação aos não migrantes, assim como os diferenciais de salários</t>
  </si>
  <si>
    <t>Tempo médio de contratação por função exercicida e raça ou cor. Analisar os diferenciais por migrantes e não migrantes, assim como por faixa salarial</t>
  </si>
  <si>
    <t>Amostra pequena (162 casos  e passa para 369 quando consideramos que uma pessoa pode exercer mais de uma função (base 2))</t>
  </si>
  <si>
    <t>Amostra pequena (162 casos e passa para 369 quando consideramos que uma pessoa pode exercer mais de uma função (base 2))</t>
  </si>
  <si>
    <t>Amostra pequena (104 casos)</t>
  </si>
  <si>
    <t>Amostra pequena (84 casos)</t>
  </si>
  <si>
    <t>É interessante verificar não só por raça ou cor, mas por função exercida, status migratório e salário  entre os funcionários contratados por famílias e aqueles contratados por estabelecimentos</t>
  </si>
  <si>
    <t>São poucas as mulheres e casais que contratam. Talvez a análise da viuvez seja interessante nesse processo</t>
  </si>
  <si>
    <t>Bem preenchido (823 casos), mas precisamos separar as respostas e categorizá-las</t>
  </si>
  <si>
    <t>Quando gerar as estatísticas descritivas, gerar sempre, para cada variável, as respostas para cada categoria de raça ou cor e sexo</t>
  </si>
  <si>
    <r>
      <rPr>
        <b/>
        <sz val="9"/>
        <color theme="1"/>
        <rFont val="Poppins Light"/>
      </rPr>
      <t xml:space="preserve">Distribuição etária por categoria de raça ou cor: </t>
    </r>
    <r>
      <rPr>
        <sz val="9"/>
        <color theme="1"/>
        <rFont val="Poppins Light"/>
      </rPr>
      <t>Essa pirâmide não reflete a composição populacional do período em termos de raça ou cor e grupo etário. É interessante analisar as funções exercicidas para cada grupo etário e sexo, assim como a remuneração</t>
    </r>
  </si>
  <si>
    <t>SALARIO_COMPATIBILIZADO</t>
  </si>
  <si>
    <t>Salário recebido por ocupação exercida, de acordo com o valor da moeda em 2023</t>
  </si>
  <si>
    <t>Variável quantitativa contínua</t>
  </si>
  <si>
    <t>ORDEM_REGISTRO</t>
  </si>
  <si>
    <t>Primeiro registro; Segundo registro; Terceiro registro; Quarto registro; Quinto registro</t>
  </si>
  <si>
    <t>Indica a ordem do emprego registrado. Por exemplo, alguém com "segundo registro", encontra-se em seu segundo trabalho naquele ano (1886)</t>
  </si>
  <si>
    <t>A variável me permite ver o % de trabalhadores por quantidade de novos empregos no ano. A amostra não ultrapassa 55 casos</t>
  </si>
  <si>
    <r>
      <t>Branca; Preta; Cabocla; Mulata; Parda; Parda clara; Parda escura; Morena; Morena clara; Morena escura; Natural;</t>
    </r>
    <r>
      <rPr>
        <sz val="9"/>
        <color rgb="FFFF0000"/>
        <rFont val="Poppins Light"/>
      </rPr>
      <t xml:space="preserve"> </t>
    </r>
    <r>
      <rPr>
        <sz val="9"/>
        <rFont val="Poppins Light"/>
      </rPr>
      <t>Fula</t>
    </r>
  </si>
  <si>
    <t>Em branco quando não informado e "Não se aplica" quando originário do estado de SP (O.P = Oeste Paulista)</t>
  </si>
  <si>
    <t>São poquíssimas as mães indicadas, assim como aqueles respondentes que indicaram tanto o pai quanto a mãe (há motivo para isso?) - Questão cultural (paternidade como legitimidade)</t>
  </si>
  <si>
    <t>Ano</t>
  </si>
  <si>
    <t>Distribuir por faixas e compatibilizar com o valor atual para noção do valor real recebido - Talvez seja interessante compatibilizar com acessos (salário permitia alugar um quarto, etc)</t>
  </si>
  <si>
    <t>Amostra muito pequena (18 casos): Quem responde</t>
  </si>
  <si>
    <t>Diferenciar na análise por cada categoria de raça ou cor migrantes e não migrantes, em termos de função exercida e salário recebido e de quem contrata</t>
  </si>
  <si>
    <t>Analisar a função não só por raça ou cor, idade, mas também pelo status de migrante internacional e nacional, por remuneração e tempo médio de permanência</t>
  </si>
  <si>
    <t>É interessante verificar não só por raça ou cor, mas por média de contratação, função exercida e status migratório, salário</t>
  </si>
  <si>
    <t>FULA</t>
  </si>
  <si>
    <t>RACA_COR_DECLARADA_CONTRATANTE</t>
  </si>
  <si>
    <t>Raça ou cor declarada pelo contratante, para o cotratado, em comentários advindos da base de certificações</t>
  </si>
  <si>
    <t>GEO_CIDADE_ORIGEM</t>
  </si>
  <si>
    <r>
      <t xml:space="preserve">Cidade de origem declarada para o trabalhador inscrito. </t>
    </r>
    <r>
      <rPr>
        <sz val="9"/>
        <color rgb="FFFF0000"/>
        <rFont val="Poppins Light"/>
      </rPr>
      <t>Aqui não apenas brasileiros, pois Ilha da Madeira e Canárias também aparecem, associadas à Portugal</t>
    </r>
  </si>
  <si>
    <t>Em branco quando não informado</t>
  </si>
  <si>
    <r>
      <t xml:space="preserve">Albânia (AL); Austrália (AU); Brasil (BR); Canadá (CA); Espanha (ES); França (FR); Itália (IT); </t>
    </r>
    <r>
      <rPr>
        <sz val="9"/>
        <color rgb="FFFF0000"/>
        <rFont val="Poppins Light"/>
      </rPr>
      <t>Inglaterra (IN), Portugal (PO) [Aparece Ilha da Madeira e Canárias na coluna de cidade] e Suíça (SU)</t>
    </r>
  </si>
  <si>
    <r>
      <t>Africano</t>
    </r>
    <r>
      <rPr>
        <sz val="9"/>
        <color theme="7"/>
        <rFont val="Poppins Light"/>
      </rPr>
      <t xml:space="preserve"> </t>
    </r>
    <r>
      <rPr>
        <sz val="9"/>
        <color rgb="FFFF0000"/>
        <rFont val="Poppins Light"/>
      </rPr>
      <t>(AF)</t>
    </r>
    <r>
      <rPr>
        <sz val="9"/>
        <color theme="1"/>
        <rFont val="Poppins Light"/>
      </rPr>
      <t>; Europeu</t>
    </r>
    <r>
      <rPr>
        <sz val="9"/>
        <color theme="7"/>
        <rFont val="Poppins Light"/>
      </rPr>
      <t xml:space="preserve"> </t>
    </r>
    <r>
      <rPr>
        <sz val="9"/>
        <color rgb="FFFF0000"/>
        <rFont val="Poppins Light"/>
      </rPr>
      <t>(EU: 1 caso sem país indicado)</t>
    </r>
    <r>
      <rPr>
        <sz val="9"/>
        <color theme="1"/>
        <rFont val="Poppins Light"/>
      </rPr>
      <t>; Americano; Asiático; Africano; Oceania; Antártida</t>
    </r>
  </si>
  <si>
    <t>Presentes; Ausentes</t>
  </si>
  <si>
    <t>RACA_COR_REGISTRO</t>
  </si>
  <si>
    <t>Raça ou cor declarada para o trabalhador inscrito em registro (Obs.: quem registrava poderia fazer essa declaração)</t>
  </si>
  <si>
    <t>DA CUNHA CARLOS</t>
  </si>
  <si>
    <t>Rótulos de Linha</t>
  </si>
  <si>
    <t>(vazio)</t>
  </si>
  <si>
    <t>Total Geral</t>
  </si>
  <si>
    <t>Rótulos de Coluna</t>
  </si>
  <si>
    <t>Contagem de SEXO</t>
  </si>
  <si>
    <t>TOTAL</t>
  </si>
  <si>
    <t>RAÇA OU COR (%)</t>
  </si>
  <si>
    <t>Contagem de IDADE_QUINQUENAL</t>
  </si>
  <si>
    <t>Comentários: (i) é preciso olhar para a distribuição populacional quanto à raça ou cor para dizer se o % equivale a % alto ou não; (ii) deve-se lembrar que a base não é populacional ou representa uma amostra significativa, então ter um % maior de brancos não indica necessariamente que brancos atuavam mais nas funções analisadas, mas que eles foram mais declarados nos regitros realizados naquele ano (1886); (iii) ter mais mulheres negras atuando faz sentido não apenas por uma questão racial, mas, provavelmente migratória. Homens jovens migram primeiro e depois levam a família, quando possuem família. (isso vai ficar melhor exposto quando analisarmos os resultados para migrantes e não migrantes)</t>
  </si>
  <si>
    <t>(Tudo)</t>
  </si>
  <si>
    <t>Análise quali***</t>
  </si>
  <si>
    <t>MULHERES</t>
  </si>
  <si>
    <t>HOMENS</t>
  </si>
  <si>
    <t>Contagem de STATUS_MARITAL</t>
  </si>
  <si>
    <t>CASADAS</t>
  </si>
  <si>
    <t>SOLTEIRAS</t>
  </si>
  <si>
    <t>VIÚVAS</t>
  </si>
  <si>
    <t>CASADOS</t>
  </si>
  <si>
    <t>SOLTEIROS</t>
  </si>
  <si>
    <t>VIÚVOS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</si>
</sst>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>
    <font>
      <sz val="11"/>
      <color theme="1"/>
      <name val="Calibri"/>
      <family val="2"/>
      <scheme val="minor"/>
    </font>
    <font>
      <sz val="9"/>
      <color theme="1"/>
      <name val="Poppins Light"/>
    </font>
    <font>
      <sz val="9"/>
      <color theme="1"/>
      <name val="Poppins SemiBold"/>
    </font>
    <font>
      <sz val="9"/>
      <color rgb="FFFF0000"/>
      <name val="Poppins Light"/>
    </font>
    <font>
      <sz val="9"/>
      <name val="Poppins Light"/>
    </font>
    <font>
      <sz val="9"/>
      <color theme="7"/>
      <name val="Poppins Light"/>
    </font>
    <font>
      <sz val="9"/>
      <color rgb="FF000000"/>
      <name val="Poppins Light"/>
    </font>
    <font>
      <b/>
      <sz val="9"/>
      <color theme="1"/>
      <name val="Poppins Light"/>
    </font>
    <font>
      <sz val="9"/>
      <name val="Poppins SemiBold"/>
    </font>
    <font>
      <sz val="11"/>
      <color theme="1"/>
      <name val="Calibri"/>
      <family val="2"/>
      <scheme val="minor"/>
    </font>
    <font>
      <b/>
      <sz val="8"/>
      <color theme="1"/>
      <name val="Poppins Light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202">
    <xf numFmtId="0" fontId="0" fillId="0" borderId="0" xfId="0"/>
    <xf numFmtId="0" fontId="1" fillId="3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5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1" fillId="6" borderId="2" xfId="0" applyFont="1" applyFill="1" applyBorder="1" applyAlignment="1">
      <alignment vertical="center" wrapText="1"/>
    </xf>
    <xf numFmtId="0" fontId="1" fillId="6" borderId="0" xfId="0" applyFont="1" applyFill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17" fontId="1" fillId="6" borderId="0" xfId="0" applyNumberFormat="1" applyFont="1" applyFill="1" applyAlignment="1">
      <alignment horizontal="left" vertical="center" wrapText="1"/>
    </xf>
    <xf numFmtId="0" fontId="1" fillId="6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7" borderId="2" xfId="0" applyFont="1" applyFill="1" applyBorder="1" applyAlignment="1">
      <alignment vertical="center" wrapText="1"/>
    </xf>
    <xf numFmtId="0" fontId="1" fillId="7" borderId="0" xfId="0" applyFont="1" applyFill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8" borderId="0" xfId="0" applyFont="1" applyFill="1" applyAlignment="1">
      <alignment vertical="center" wrapText="1"/>
    </xf>
    <xf numFmtId="0" fontId="1" fillId="8" borderId="1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8" borderId="2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" fillId="6" borderId="2" xfId="0" applyFont="1" applyFill="1" applyBorder="1" applyAlignment="1">
      <alignment horizontal="left" vertical="center" wrapText="1"/>
    </xf>
    <xf numFmtId="1" fontId="4" fillId="4" borderId="0" xfId="0" applyNumberFormat="1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/>
    </xf>
    <xf numFmtId="0" fontId="2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1" fillId="2" borderId="2" xfId="0" applyFont="1" applyFill="1" applyBorder="1"/>
    <xf numFmtId="0" fontId="1" fillId="2" borderId="1" xfId="0" applyFont="1" applyFill="1" applyBorder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/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1" fillId="5" borderId="0" xfId="0" applyFont="1" applyFill="1" applyAlignment="1">
      <alignment horizontal="left"/>
    </xf>
    <xf numFmtId="0" fontId="7" fillId="5" borderId="5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7" fillId="5" borderId="6" xfId="0" applyFont="1" applyFill="1" applyBorder="1" applyAlignment="1">
      <alignment horizontal="left"/>
    </xf>
    <xf numFmtId="0" fontId="1" fillId="0" borderId="3" xfId="0" applyFont="1" applyBorder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164" fontId="1" fillId="0" borderId="0" xfId="1" applyNumberFormat="1" applyFont="1" applyAlignment="1">
      <alignment horizontal="left"/>
    </xf>
    <xf numFmtId="164" fontId="1" fillId="0" borderId="0" xfId="1" applyNumberFormat="1" applyFont="1"/>
    <xf numFmtId="164" fontId="1" fillId="0" borderId="0" xfId="1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4" fontId="1" fillId="0" borderId="1" xfId="1" applyNumberFormat="1" applyFont="1" applyBorder="1" applyAlignment="1">
      <alignment horizontal="left"/>
    </xf>
    <xf numFmtId="164" fontId="1" fillId="0" borderId="0" xfId="1" applyNumberFormat="1" applyFont="1" applyBorder="1"/>
    <xf numFmtId="164" fontId="1" fillId="0" borderId="0" xfId="0" applyNumberFormat="1" applyFont="1"/>
    <xf numFmtId="0" fontId="7" fillId="0" borderId="2" xfId="0" applyFont="1" applyBorder="1" applyAlignment="1">
      <alignment horizontal="left"/>
    </xf>
    <xf numFmtId="164" fontId="1" fillId="0" borderId="2" xfId="1" applyNumberFormat="1" applyFont="1" applyBorder="1" applyAlignment="1">
      <alignment horizontal="left"/>
    </xf>
    <xf numFmtId="164" fontId="7" fillId="0" borderId="3" xfId="0" applyNumberFormat="1" applyFont="1" applyBorder="1"/>
    <xf numFmtId="0" fontId="1" fillId="0" borderId="0" xfId="0" pivotButton="1" applyFont="1"/>
    <xf numFmtId="0" fontId="1" fillId="0" borderId="3" xfId="0" applyFont="1" applyBorder="1" applyAlignment="1">
      <alignment horizontal="left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7" fillId="0" borderId="1" xfId="0" applyFont="1" applyBorder="1"/>
    <xf numFmtId="164" fontId="6" fillId="0" borderId="0" xfId="0" applyNumberFormat="1" applyFont="1" applyAlignment="1">
      <alignment vertical="center"/>
    </xf>
    <xf numFmtId="164" fontId="6" fillId="0" borderId="10" xfId="0" applyNumberFormat="1" applyFont="1" applyBorder="1" applyAlignment="1">
      <alignment horizontal="left" vertical="center"/>
    </xf>
    <xf numFmtId="164" fontId="6" fillId="0" borderId="11" xfId="0" applyNumberFormat="1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left" vertical="center"/>
    </xf>
    <xf numFmtId="164" fontId="6" fillId="0" borderId="7" xfId="0" applyNumberFormat="1" applyFont="1" applyBorder="1" applyAlignment="1">
      <alignment horizontal="left" vertical="center"/>
    </xf>
    <xf numFmtId="164" fontId="6" fillId="0" borderId="6" xfId="0" applyNumberFormat="1" applyFont="1" applyBorder="1" applyAlignment="1">
      <alignment horizontal="left" vertical="center"/>
    </xf>
    <xf numFmtId="164" fontId="6" fillId="0" borderId="8" xfId="0" applyNumberFormat="1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164" fontId="6" fillId="10" borderId="5" xfId="0" applyNumberFormat="1" applyFont="1" applyFill="1" applyBorder="1" applyAlignment="1">
      <alignment horizontal="left" vertical="center"/>
    </xf>
    <xf numFmtId="164" fontId="6" fillId="10" borderId="7" xfId="0" applyNumberFormat="1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 vertical="center"/>
    </xf>
    <xf numFmtId="164" fontId="1" fillId="10" borderId="0" xfId="0" applyNumberFormat="1" applyFont="1" applyFill="1" applyAlignment="1">
      <alignment horizontal="left" vertical="center"/>
    </xf>
    <xf numFmtId="0" fontId="1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164" fontId="1" fillId="0" borderId="5" xfId="1" applyNumberFormat="1" applyFont="1" applyBorder="1" applyAlignment="1">
      <alignment horizontal="left" vertical="center"/>
    </xf>
    <xf numFmtId="164" fontId="1" fillId="0" borderId="7" xfId="1" applyNumberFormat="1" applyFont="1" applyBorder="1" applyAlignment="1">
      <alignment horizontal="left" vertical="center"/>
    </xf>
    <xf numFmtId="164" fontId="1" fillId="9" borderId="5" xfId="1" applyNumberFormat="1" applyFont="1" applyFill="1" applyBorder="1" applyAlignment="1">
      <alignment horizontal="left" vertical="center"/>
    </xf>
    <xf numFmtId="164" fontId="1" fillId="9" borderId="7" xfId="1" applyNumberFormat="1" applyFont="1" applyFill="1" applyBorder="1" applyAlignment="1">
      <alignment horizontal="left" vertical="center"/>
    </xf>
    <xf numFmtId="164" fontId="1" fillId="0" borderId="4" xfId="1" applyNumberFormat="1" applyFont="1" applyBorder="1" applyAlignment="1">
      <alignment horizontal="left" vertical="center"/>
    </xf>
    <xf numFmtId="164" fontId="1" fillId="0" borderId="9" xfId="1" applyNumberFormat="1" applyFont="1" applyBorder="1" applyAlignment="1">
      <alignment horizontal="left" vertical="center"/>
    </xf>
    <xf numFmtId="164" fontId="1" fillId="9" borderId="4" xfId="1" applyNumberFormat="1" applyFont="1" applyFill="1" applyBorder="1" applyAlignment="1">
      <alignment horizontal="left" vertical="center"/>
    </xf>
    <xf numFmtId="164" fontId="1" fillId="9" borderId="9" xfId="1" applyNumberFormat="1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10" borderId="0" xfId="0" applyFont="1" applyFill="1" applyAlignment="1">
      <alignment vertical="center"/>
    </xf>
    <xf numFmtId="0" fontId="7" fillId="0" borderId="8" xfId="0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7" fillId="0" borderId="1" xfId="0" applyFont="1" applyBorder="1" applyAlignment="1">
      <alignment vertical="center"/>
    </xf>
    <xf numFmtId="164" fontId="0" fillId="0" borderId="7" xfId="0" applyNumberFormat="1" applyBorder="1" applyAlignment="1">
      <alignment horizontal="left" vertical="center"/>
    </xf>
    <xf numFmtId="164" fontId="0" fillId="0" borderId="11" xfId="0" applyNumberFormat="1" applyBorder="1" applyAlignment="1">
      <alignment horizontal="left" vertical="center"/>
    </xf>
    <xf numFmtId="164" fontId="0" fillId="0" borderId="5" xfId="0" applyNumberFormat="1" applyBorder="1" applyAlignment="1">
      <alignment horizontal="left" vertical="center"/>
    </xf>
    <xf numFmtId="164" fontId="0" fillId="10" borderId="7" xfId="0" applyNumberFormat="1" applyFill="1" applyBorder="1" applyAlignment="1">
      <alignment horizontal="left" vertical="center"/>
    </xf>
    <xf numFmtId="0" fontId="1" fillId="9" borderId="5" xfId="0" applyFont="1" applyFill="1" applyBorder="1" applyAlignment="1">
      <alignment horizontal="left" vertical="center"/>
    </xf>
    <xf numFmtId="0" fontId="1" fillId="9" borderId="7" xfId="0" applyFont="1" applyFill="1" applyBorder="1" applyAlignment="1">
      <alignment horizontal="left" vertical="center"/>
    </xf>
    <xf numFmtId="0" fontId="1" fillId="9" borderId="0" xfId="0" applyFont="1" applyFill="1" applyAlignment="1">
      <alignment horizontal="left" vertical="center"/>
    </xf>
    <xf numFmtId="0" fontId="1" fillId="9" borderId="6" xfId="0" applyFont="1" applyFill="1" applyBorder="1" applyAlignment="1">
      <alignment horizontal="left" vertical="center"/>
    </xf>
    <xf numFmtId="0" fontId="1" fillId="9" borderId="8" xfId="0" applyFont="1" applyFill="1" applyBorder="1" applyAlignment="1">
      <alignment horizontal="left" vertical="center"/>
    </xf>
    <xf numFmtId="0" fontId="1" fillId="9" borderId="3" xfId="0" applyFont="1" applyFill="1" applyBorder="1" applyAlignment="1">
      <alignment horizontal="left" vertical="center"/>
    </xf>
    <xf numFmtId="0" fontId="1" fillId="9" borderId="9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64" fontId="1" fillId="0" borderId="0" xfId="1" applyNumberFormat="1" applyFont="1" applyAlignment="1">
      <alignment horizontal="left" vertical="center"/>
    </xf>
    <xf numFmtId="164" fontId="1" fillId="0" borderId="3" xfId="1" applyNumberFormat="1" applyFont="1" applyBorder="1" applyAlignment="1">
      <alignment horizontal="left" vertical="center"/>
    </xf>
    <xf numFmtId="164" fontId="1" fillId="9" borderId="0" xfId="1" applyNumberFormat="1" applyFont="1" applyFill="1" applyAlignment="1">
      <alignment horizontal="left" vertical="center"/>
    </xf>
    <xf numFmtId="164" fontId="1" fillId="0" borderId="0" xfId="1" applyNumberFormat="1" applyFont="1" applyFill="1" applyAlignment="1">
      <alignment horizontal="left" vertical="center"/>
    </xf>
    <xf numFmtId="164" fontId="1" fillId="0" borderId="3" xfId="1" applyNumberFormat="1" applyFont="1" applyFill="1" applyBorder="1" applyAlignment="1">
      <alignment horizontal="left" vertical="center"/>
    </xf>
    <xf numFmtId="164" fontId="1" fillId="4" borderId="0" xfId="1" applyNumberFormat="1" applyFont="1" applyFill="1" applyAlignment="1">
      <alignment horizontal="left" vertical="center"/>
    </xf>
    <xf numFmtId="164" fontId="1" fillId="0" borderId="0" xfId="1" applyNumberFormat="1" applyFont="1" applyFill="1" applyBorder="1" applyAlignment="1">
      <alignment horizontal="left" vertical="center"/>
    </xf>
    <xf numFmtId="164" fontId="1" fillId="11" borderId="7" xfId="1" applyNumberFormat="1" applyFont="1" applyFill="1" applyBorder="1" applyAlignment="1">
      <alignment horizontal="left" vertical="center"/>
    </xf>
    <xf numFmtId="164" fontId="1" fillId="11" borderId="0" xfId="1" applyNumberFormat="1" applyFont="1" applyFill="1" applyBorder="1" applyAlignment="1">
      <alignment horizontal="left" vertical="center"/>
    </xf>
    <xf numFmtId="164" fontId="1" fillId="0" borderId="7" xfId="1" applyNumberFormat="1" applyFont="1" applyFill="1" applyBorder="1" applyAlignment="1">
      <alignment horizontal="left" vertical="center"/>
    </xf>
    <xf numFmtId="164" fontId="1" fillId="0" borderId="9" xfId="1" applyNumberFormat="1" applyFont="1" applyFill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164" fontId="1" fillId="0" borderId="5" xfId="1" applyNumberFormat="1" applyFont="1" applyFill="1" applyBorder="1" applyAlignment="1">
      <alignment horizontal="left" vertical="center"/>
    </xf>
    <xf numFmtId="164" fontId="1" fillId="3" borderId="7" xfId="1" applyNumberFormat="1" applyFont="1" applyFill="1" applyBorder="1" applyAlignment="1">
      <alignment horizontal="left" vertical="center"/>
    </xf>
    <xf numFmtId="164" fontId="1" fillId="3" borderId="5" xfId="1" applyNumberFormat="1" applyFont="1" applyFill="1" applyBorder="1" applyAlignment="1">
      <alignment horizontal="left" vertical="center"/>
    </xf>
    <xf numFmtId="164" fontId="1" fillId="0" borderId="4" xfId="1" applyNumberFormat="1" applyFont="1" applyFill="1" applyBorder="1" applyAlignment="1">
      <alignment horizontal="left" vertical="center"/>
    </xf>
    <xf numFmtId="164" fontId="1" fillId="9" borderId="0" xfId="1" applyNumberFormat="1" applyFont="1" applyFill="1" applyBorder="1" applyAlignment="1">
      <alignment horizontal="left" vertical="center"/>
    </xf>
    <xf numFmtId="164" fontId="1" fillId="0" borderId="0" xfId="1" applyNumberFormat="1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7" fillId="0" borderId="2" xfId="0" applyFont="1" applyBorder="1" applyAlignment="1">
      <alignment horizontal="left" vertical="center"/>
    </xf>
    <xf numFmtId="9" fontId="1" fillId="0" borderId="0" xfId="1" applyFont="1" applyAlignment="1">
      <alignment horizontal="left"/>
    </xf>
    <xf numFmtId="9" fontId="1" fillId="0" borderId="0" xfId="1" applyFont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164" fontId="6" fillId="0" borderId="12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" fontId="1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164" fontId="6" fillId="0" borderId="2" xfId="0" applyNumberFormat="1" applyFon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5" borderId="0" xfId="0" applyFont="1" applyFill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horizontal="left" vertical="center" wrapText="1"/>
    </xf>
    <xf numFmtId="0" fontId="1" fillId="7" borderId="0" xfId="0" applyFont="1" applyFill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1" fillId="8" borderId="2" xfId="0" applyFont="1" applyFill="1" applyBorder="1" applyAlignment="1">
      <alignment horizontal="left" vertical="center" wrapText="1"/>
    </xf>
    <xf numFmtId="0" fontId="1" fillId="8" borderId="0" xfId="0" applyFont="1" applyFill="1" applyAlignment="1">
      <alignment horizontal="left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142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font>
        <name val="Poppins Light"/>
        <scheme val="none"/>
      </font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</dxfs>
  <tableStyles count="0" defaultTableStyle="TableStyleMedium2" defaultPivotStyle="PivotStyleLight16"/>
  <colors>
    <mruColors>
      <color rgb="FFFFCCFF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'SEXO E RAÇA OU COR'!$B$48</c:f>
              <c:strCache>
                <c:ptCount val="1"/>
                <c:pt idx="0">
                  <c:v>RAÇA OU COR (%)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'SEXO E RAÇA OU COR'!$A$49:$A$59</c:f>
              <c:strCache>
                <c:ptCount val="11"/>
                <c:pt idx="0">
                  <c:v>MORENA ESCURA</c:v>
                </c:pt>
                <c:pt idx="1">
                  <c:v>PARDA CLARA</c:v>
                </c:pt>
                <c:pt idx="2">
                  <c:v>PARDA ESCURA</c:v>
                </c:pt>
                <c:pt idx="3">
                  <c:v>NATURAL</c:v>
                </c:pt>
                <c:pt idx="4">
                  <c:v>MULATA</c:v>
                </c:pt>
                <c:pt idx="5">
                  <c:v>MORENA</c:v>
                </c:pt>
                <c:pt idx="6">
                  <c:v>CABLOCA</c:v>
                </c:pt>
                <c:pt idx="7">
                  <c:v>FULA</c:v>
                </c:pt>
                <c:pt idx="8">
                  <c:v>PARDA</c:v>
                </c:pt>
                <c:pt idx="9">
                  <c:v>PRETA</c:v>
                </c:pt>
                <c:pt idx="10">
                  <c:v>BRANCA</c:v>
                </c:pt>
              </c:strCache>
            </c:strRef>
          </c:cat>
          <c:val>
            <c:numRef>
              <c:f>'SEXO E RAÇA OU COR'!$B$49:$B$59</c:f>
              <c:numCache>
                <c:formatCode>0.0%</c:formatCode>
                <c:ptCount val="11"/>
                <c:pt idx="0">
                  <c:v>9.9502487562189048E-4</c:v>
                </c:pt>
                <c:pt idx="1">
                  <c:v>9.9502487562189048E-4</c:v>
                </c:pt>
                <c:pt idx="2">
                  <c:v>9.9502487562189048E-4</c:v>
                </c:pt>
                <c:pt idx="3">
                  <c:v>1.990049751243781E-3</c:v>
                </c:pt>
                <c:pt idx="4">
                  <c:v>2.9850746268656717E-3</c:v>
                </c:pt>
                <c:pt idx="5">
                  <c:v>4.1791044776119404E-2</c:v>
                </c:pt>
                <c:pt idx="6">
                  <c:v>5.6716417910447764E-2</c:v>
                </c:pt>
                <c:pt idx="7">
                  <c:v>9.1542288557213927E-2</c:v>
                </c:pt>
                <c:pt idx="8">
                  <c:v>0.18308457711442785</c:v>
                </c:pt>
                <c:pt idx="9">
                  <c:v>0.22686567164179106</c:v>
                </c:pt>
                <c:pt idx="10">
                  <c:v>0.39203980099502489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09-45BD-9C59-125F81B6CB4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855522255"/>
        <c:axId val="855524655"/>
      </c:barChart>
      <c:catAx>
        <c:axId val="85552225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pt-BR"/>
          </a:p>
        </c:txPr>
        <c:crossAx val="855524655"/>
        <c:crosses val="autoZero"/>
        <c:auto val="1"/>
        <c:lblAlgn val="ctr"/>
        <c:lblOffset val="100"/>
        <c:noMultiLvlLbl val="0"/>
      </c:catAx>
      <c:valAx>
        <c:axId val="855524655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8555222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Poppins Light" panose="00000400000000000000" pitchFamily="2" charset="0"/>
          <a:cs typeface="Poppins Light" panose="00000400000000000000" pitchFamily="2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'STATUS MARITAL'!$B$96</c:f>
              <c:strCache>
                <c:ptCount val="1"/>
                <c:pt idx="0">
                  <c:v>CASADOS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'STATUS MARITAL'!$A$97:$A$105</c:f>
              <c:strCache>
                <c:ptCount val="9"/>
                <c:pt idx="0">
                  <c:v>BRANCA</c:v>
                </c:pt>
                <c:pt idx="1">
                  <c:v>CABLOCA</c:v>
                </c:pt>
                <c:pt idx="2">
                  <c:v>FULA</c:v>
                </c:pt>
                <c:pt idx="3">
                  <c:v>MORENA ESCURA</c:v>
                </c:pt>
                <c:pt idx="4">
                  <c:v>MORENA ESCURA</c:v>
                </c:pt>
                <c:pt idx="5">
                  <c:v>NATURAL</c:v>
                </c:pt>
                <c:pt idx="6">
                  <c:v>PARDA</c:v>
                </c:pt>
                <c:pt idx="7">
                  <c:v>PARDA ESCURA</c:v>
                </c:pt>
                <c:pt idx="8">
                  <c:v>PRETA</c:v>
                </c:pt>
              </c:strCache>
            </c:strRef>
          </c:cat>
          <c:val>
            <c:numRef>
              <c:f>'STATUS MARITAL'!$B$97:$B$105</c:f>
              <c:numCache>
                <c:formatCode>0.0%</c:formatCode>
                <c:ptCount val="9"/>
                <c:pt idx="0">
                  <c:v>0.27100000000000002</c:v>
                </c:pt>
                <c:pt idx="1">
                  <c:v>0.214</c:v>
                </c:pt>
                <c:pt idx="2">
                  <c:v>0.182</c:v>
                </c:pt>
                <c:pt idx="3">
                  <c:v>0.16700000000000001</c:v>
                </c:pt>
                <c:pt idx="4">
                  <c:v>0.12</c:v>
                </c:pt>
                <c:pt idx="5">
                  <c:v>0.111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E9-4A52-A372-503E626719E9}"/>
            </c:ext>
          </c:extLst>
        </c:ser>
        <c:ser>
          <c:idx val="1"/>
          <c:order val="1"/>
          <c:tx>
            <c:strRef>
              <c:f>'STATUS MARITAL'!$C$96</c:f>
              <c:strCache>
                <c:ptCount val="1"/>
                <c:pt idx="0">
                  <c:v>SOLTEIROS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'STATUS MARITAL'!$A$97:$A$105</c:f>
              <c:strCache>
                <c:ptCount val="9"/>
                <c:pt idx="0">
                  <c:v>BRANCA</c:v>
                </c:pt>
                <c:pt idx="1">
                  <c:v>CABLOCA</c:v>
                </c:pt>
                <c:pt idx="2">
                  <c:v>FULA</c:v>
                </c:pt>
                <c:pt idx="3">
                  <c:v>MORENA ESCURA</c:v>
                </c:pt>
                <c:pt idx="4">
                  <c:v>MORENA ESCURA</c:v>
                </c:pt>
                <c:pt idx="5">
                  <c:v>NATURAL</c:v>
                </c:pt>
                <c:pt idx="6">
                  <c:v>PARDA</c:v>
                </c:pt>
                <c:pt idx="7">
                  <c:v>PARDA ESCURA</c:v>
                </c:pt>
                <c:pt idx="8">
                  <c:v>PRETA</c:v>
                </c:pt>
              </c:strCache>
            </c:strRef>
          </c:cat>
          <c:val>
            <c:numRef>
              <c:f>'STATUS MARITAL'!$C$97:$C$105</c:f>
              <c:numCache>
                <c:formatCode>0.0%</c:formatCode>
                <c:ptCount val="9"/>
                <c:pt idx="0">
                  <c:v>0.60399999999999998</c:v>
                </c:pt>
                <c:pt idx="1">
                  <c:v>0.71399999999999997</c:v>
                </c:pt>
                <c:pt idx="2">
                  <c:v>0.81799999999999995</c:v>
                </c:pt>
                <c:pt idx="3">
                  <c:v>0.75900000000000001</c:v>
                </c:pt>
                <c:pt idx="4">
                  <c:v>0.78</c:v>
                </c:pt>
                <c:pt idx="5">
                  <c:v>0.77800000000000002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E9-4A52-A372-503E626719E9}"/>
            </c:ext>
          </c:extLst>
        </c:ser>
        <c:ser>
          <c:idx val="2"/>
          <c:order val="2"/>
          <c:tx>
            <c:strRef>
              <c:f>'STATUS MARITAL'!$D$96</c:f>
              <c:strCache>
                <c:ptCount val="1"/>
                <c:pt idx="0">
                  <c:v>VIÚVOS</c:v>
                </c:pt>
              </c:strCache>
            </c:strRef>
          </c:tx>
          <c:spPr>
            <a:solidFill>
              <a:srgbClr val="FF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'STATUS MARITAL'!$A$97:$A$105</c:f>
              <c:strCache>
                <c:ptCount val="9"/>
                <c:pt idx="0">
                  <c:v>BRANCA</c:v>
                </c:pt>
                <c:pt idx="1">
                  <c:v>CABLOCA</c:v>
                </c:pt>
                <c:pt idx="2">
                  <c:v>FULA</c:v>
                </c:pt>
                <c:pt idx="3">
                  <c:v>MORENA ESCURA</c:v>
                </c:pt>
                <c:pt idx="4">
                  <c:v>MORENA ESCURA</c:v>
                </c:pt>
                <c:pt idx="5">
                  <c:v>NATURAL</c:v>
                </c:pt>
                <c:pt idx="6">
                  <c:v>PARDA</c:v>
                </c:pt>
                <c:pt idx="7">
                  <c:v>PARDA ESCURA</c:v>
                </c:pt>
                <c:pt idx="8">
                  <c:v>PRETA</c:v>
                </c:pt>
              </c:strCache>
            </c:strRef>
          </c:cat>
          <c:val>
            <c:numRef>
              <c:f>'STATUS MARITAL'!$D$97:$D$105</c:f>
              <c:numCache>
                <c:formatCode>0.0%</c:formatCode>
                <c:ptCount val="9"/>
                <c:pt idx="0">
                  <c:v>0.125</c:v>
                </c:pt>
                <c:pt idx="1">
                  <c:v>7.0999999999999994E-2</c:v>
                </c:pt>
                <c:pt idx="3">
                  <c:v>7.4999999999999997E-2</c:v>
                </c:pt>
                <c:pt idx="4">
                  <c:v>0.1</c:v>
                </c:pt>
                <c:pt idx="5">
                  <c:v>0.111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E9-4A52-A372-503E626719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58785488"/>
        <c:axId val="258787408"/>
      </c:barChart>
      <c:catAx>
        <c:axId val="258785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pt-BR"/>
          </a:p>
        </c:txPr>
        <c:crossAx val="258787408"/>
        <c:crosses val="autoZero"/>
        <c:auto val="1"/>
        <c:lblAlgn val="ctr"/>
        <c:lblOffset val="100"/>
        <c:noMultiLvlLbl val="0"/>
      </c:catAx>
      <c:valAx>
        <c:axId val="25878740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258785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 Light" panose="00000400000000000000" pitchFamily="2" charset="0"/>
              <a:ea typeface="+mn-ea"/>
              <a:cs typeface="Poppins Light" panose="00000400000000000000" pitchFamily="2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>
          <a:latin typeface="Poppins Light" panose="00000400000000000000" pitchFamily="2" charset="0"/>
          <a:cs typeface="Poppins Light" panose="00000400000000000000" pitchFamily="2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'SEXO E RAÇA OU COR'!$B$35</c:f>
              <c:strCache>
                <c:ptCount val="1"/>
                <c:pt idx="0">
                  <c:v>MULHERES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'SEXO E RAÇA OU COR'!$A$36:$A$46</c:f>
              <c:strCache>
                <c:ptCount val="11"/>
                <c:pt idx="0">
                  <c:v>MULATA</c:v>
                </c:pt>
                <c:pt idx="1">
                  <c:v>PARDA CLARA</c:v>
                </c:pt>
                <c:pt idx="2">
                  <c:v>CABLOCA</c:v>
                </c:pt>
                <c:pt idx="3">
                  <c:v>FULA</c:v>
                </c:pt>
                <c:pt idx="4">
                  <c:v>PRETA</c:v>
                </c:pt>
                <c:pt idx="5">
                  <c:v>PARDA</c:v>
                </c:pt>
                <c:pt idx="6">
                  <c:v>MORENA</c:v>
                </c:pt>
                <c:pt idx="7">
                  <c:v>BRANCA</c:v>
                </c:pt>
                <c:pt idx="8">
                  <c:v>MORENA ESCURA</c:v>
                </c:pt>
                <c:pt idx="9">
                  <c:v>NATURAL</c:v>
                </c:pt>
                <c:pt idx="10">
                  <c:v>PARDA ESCURA</c:v>
                </c:pt>
              </c:strCache>
            </c:strRef>
          </c:cat>
          <c:val>
            <c:numRef>
              <c:f>'SEXO E RAÇA OU COR'!$B$36:$B$46</c:f>
              <c:numCache>
                <c:formatCode>0.0%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0.80701754385964908</c:v>
                </c:pt>
                <c:pt idx="3">
                  <c:v>0.80434782608695654</c:v>
                </c:pt>
                <c:pt idx="4">
                  <c:v>0.7807017543859649</c:v>
                </c:pt>
                <c:pt idx="5">
                  <c:v>0.73913043478260865</c:v>
                </c:pt>
                <c:pt idx="6">
                  <c:v>0.66666666666666663</c:v>
                </c:pt>
                <c:pt idx="7">
                  <c:v>0.4137055837563452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1-438F-9C6E-1270C0D29D42}"/>
            </c:ext>
          </c:extLst>
        </c:ser>
        <c:ser>
          <c:idx val="1"/>
          <c:order val="1"/>
          <c:tx>
            <c:strRef>
              <c:f>'SEXO E RAÇA OU COR'!$C$35</c:f>
              <c:strCache>
                <c:ptCount val="1"/>
                <c:pt idx="0">
                  <c:v>HOMENS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'SEXO E RAÇA OU COR'!$A$36:$A$46</c:f>
              <c:strCache>
                <c:ptCount val="11"/>
                <c:pt idx="0">
                  <c:v>MULATA</c:v>
                </c:pt>
                <c:pt idx="1">
                  <c:v>PARDA CLARA</c:v>
                </c:pt>
                <c:pt idx="2">
                  <c:v>CABLOCA</c:v>
                </c:pt>
                <c:pt idx="3">
                  <c:v>FULA</c:v>
                </c:pt>
                <c:pt idx="4">
                  <c:v>PRETA</c:v>
                </c:pt>
                <c:pt idx="5">
                  <c:v>PARDA</c:v>
                </c:pt>
                <c:pt idx="6">
                  <c:v>MORENA</c:v>
                </c:pt>
                <c:pt idx="7">
                  <c:v>BRANCA</c:v>
                </c:pt>
                <c:pt idx="8">
                  <c:v>MORENA ESCURA</c:v>
                </c:pt>
                <c:pt idx="9">
                  <c:v>NATURAL</c:v>
                </c:pt>
                <c:pt idx="10">
                  <c:v>PARDA ESCURA</c:v>
                </c:pt>
              </c:strCache>
            </c:strRef>
          </c:cat>
          <c:val>
            <c:numRef>
              <c:f>'SEXO E RAÇA OU COR'!$C$36:$C$46</c:f>
              <c:numCache>
                <c:formatCode>0.0%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0.19298245614035087</c:v>
                </c:pt>
                <c:pt idx="3">
                  <c:v>0.19565217391304349</c:v>
                </c:pt>
                <c:pt idx="4">
                  <c:v>0.21929824561403508</c:v>
                </c:pt>
                <c:pt idx="5">
                  <c:v>0.2608695652173913</c:v>
                </c:pt>
                <c:pt idx="6">
                  <c:v>0.33333333333333331</c:v>
                </c:pt>
                <c:pt idx="7">
                  <c:v>0.58629441624365486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11-438F-9C6E-1270C0D29D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24981183"/>
        <c:axId val="824971583"/>
      </c:barChart>
      <c:catAx>
        <c:axId val="824981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pt-BR"/>
          </a:p>
        </c:txPr>
        <c:crossAx val="824971583"/>
        <c:crosses val="autoZero"/>
        <c:auto val="1"/>
        <c:lblAlgn val="ctr"/>
        <c:lblOffset val="100"/>
        <c:noMultiLvlLbl val="0"/>
      </c:catAx>
      <c:valAx>
        <c:axId val="824971583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8249811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 Light" panose="00000400000000000000" pitchFamily="2" charset="0"/>
              <a:ea typeface="+mn-ea"/>
              <a:cs typeface="Poppins Light" panose="00000400000000000000" pitchFamily="2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Poppins Light" panose="00000400000000000000" pitchFamily="2" charset="0"/>
          <a:cs typeface="Poppins Light" panose="00000400000000000000" pitchFamily="2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954002624671915"/>
          <c:y val="5.102436663502169E-2"/>
          <c:w val="0.93888888888888888"/>
          <c:h val="0.792244823563721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IDADE!$B$55</c:f>
              <c:strCache>
                <c:ptCount val="1"/>
                <c:pt idx="0">
                  <c:v>MULHERES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IDADE!$A$56:$A$68</c:f>
              <c:strCache>
                <c:ptCount val="13"/>
                <c:pt idx="0">
                  <c:v>10 A 14 ANOS</c:v>
                </c:pt>
                <c:pt idx="1">
                  <c:v>15 A 19 ANOS</c:v>
                </c:pt>
                <c:pt idx="2">
                  <c:v>20 A 24 ANOS</c:v>
                </c:pt>
                <c:pt idx="3">
                  <c:v>25 A 29 ANOS</c:v>
                </c:pt>
                <c:pt idx="4">
                  <c:v>30 A 34 ANOS</c:v>
                </c:pt>
                <c:pt idx="5">
                  <c:v>35 A 39 ANOS</c:v>
                </c:pt>
                <c:pt idx="6">
                  <c:v>40 A 44 ANOS</c:v>
                </c:pt>
                <c:pt idx="7">
                  <c:v>45 A 49 ANOS</c:v>
                </c:pt>
                <c:pt idx="8">
                  <c:v>50 A 54 ANOS</c:v>
                </c:pt>
                <c:pt idx="9">
                  <c:v>55 A 59 ANOS</c:v>
                </c:pt>
                <c:pt idx="10">
                  <c:v>60 A 64 ANOS</c:v>
                </c:pt>
                <c:pt idx="11">
                  <c:v>65 A 69 ANOS</c:v>
                </c:pt>
                <c:pt idx="12">
                  <c:v>70 ANOS OU MAIS</c:v>
                </c:pt>
              </c:strCache>
            </c:strRef>
          </c:cat>
          <c:val>
            <c:numRef>
              <c:f>IDADE!$B$56:$B$68</c:f>
              <c:numCache>
                <c:formatCode>0.0%</c:formatCode>
                <c:ptCount val="13"/>
                <c:pt idx="0">
                  <c:v>0.08</c:v>
                </c:pt>
                <c:pt idx="1">
                  <c:v>0.25800000000000001</c:v>
                </c:pt>
                <c:pt idx="2">
                  <c:v>0.26400000000000001</c:v>
                </c:pt>
                <c:pt idx="3">
                  <c:v>0.123</c:v>
                </c:pt>
                <c:pt idx="4">
                  <c:v>9.8000000000000004E-2</c:v>
                </c:pt>
                <c:pt idx="5">
                  <c:v>7.3999999999999996E-2</c:v>
                </c:pt>
                <c:pt idx="6">
                  <c:v>4.2999999999999997E-2</c:v>
                </c:pt>
                <c:pt idx="7">
                  <c:v>1.7999999999999999E-2</c:v>
                </c:pt>
                <c:pt idx="8">
                  <c:v>2.5000000000000001E-2</c:v>
                </c:pt>
                <c:pt idx="9">
                  <c:v>6.0000000000000001E-3</c:v>
                </c:pt>
                <c:pt idx="10">
                  <c:v>0</c:v>
                </c:pt>
                <c:pt idx="11">
                  <c:v>1.2E-2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C0-419D-ABD9-4F9E1A8A24A2}"/>
            </c:ext>
          </c:extLst>
        </c:ser>
        <c:ser>
          <c:idx val="1"/>
          <c:order val="1"/>
          <c:tx>
            <c:strRef>
              <c:f>IDADE!$C$55</c:f>
              <c:strCache>
                <c:ptCount val="1"/>
                <c:pt idx="0">
                  <c:v>HOMENS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4,3%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0C0-419D-ABD9-4F9E1A8A24A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15,2%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0C0-419D-ABD9-4F9E1A8A24A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17,7%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0C0-419D-ABD9-4F9E1A8A24A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18,2%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0C0-419D-ABD9-4F9E1A8A24A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14,7%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0C0-419D-ABD9-4F9E1A8A24A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13,0%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C0-419D-ABD9-4F9E1A8A24A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7,4%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C0-419D-ABD9-4F9E1A8A24A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4,8%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C0-419D-ABD9-4F9E1A8A24A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3,5%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C0-419D-ABD9-4F9E1A8A24A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0,4%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C0-419D-ABD9-4F9E1A8A24A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0,9%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C0-419D-ABD9-4F9E1A8A24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IDADE!$A$56:$A$68</c:f>
              <c:strCache>
                <c:ptCount val="13"/>
                <c:pt idx="0">
                  <c:v>10 A 14 ANOS</c:v>
                </c:pt>
                <c:pt idx="1">
                  <c:v>15 A 19 ANOS</c:v>
                </c:pt>
                <c:pt idx="2">
                  <c:v>20 A 24 ANOS</c:v>
                </c:pt>
                <c:pt idx="3">
                  <c:v>25 A 29 ANOS</c:v>
                </c:pt>
                <c:pt idx="4">
                  <c:v>30 A 34 ANOS</c:v>
                </c:pt>
                <c:pt idx="5">
                  <c:v>35 A 39 ANOS</c:v>
                </c:pt>
                <c:pt idx="6">
                  <c:v>40 A 44 ANOS</c:v>
                </c:pt>
                <c:pt idx="7">
                  <c:v>45 A 49 ANOS</c:v>
                </c:pt>
                <c:pt idx="8">
                  <c:v>50 A 54 ANOS</c:v>
                </c:pt>
                <c:pt idx="9">
                  <c:v>55 A 59 ANOS</c:v>
                </c:pt>
                <c:pt idx="10">
                  <c:v>60 A 64 ANOS</c:v>
                </c:pt>
                <c:pt idx="11">
                  <c:v>65 A 69 ANOS</c:v>
                </c:pt>
                <c:pt idx="12">
                  <c:v>70 ANOS OU MAIS</c:v>
                </c:pt>
              </c:strCache>
            </c:strRef>
          </c:cat>
          <c:val>
            <c:numRef>
              <c:f>IDADE!$C$56:$C$68</c:f>
              <c:numCache>
                <c:formatCode>0.0%</c:formatCode>
                <c:ptCount val="13"/>
                <c:pt idx="0">
                  <c:v>-4.2999999999999997E-2</c:v>
                </c:pt>
                <c:pt idx="1">
                  <c:v>-0.152</c:v>
                </c:pt>
                <c:pt idx="2">
                  <c:v>-0.17699999999999999</c:v>
                </c:pt>
                <c:pt idx="3">
                  <c:v>-0.182</c:v>
                </c:pt>
                <c:pt idx="4">
                  <c:v>-0.14699999999999999</c:v>
                </c:pt>
                <c:pt idx="5">
                  <c:v>-0.13</c:v>
                </c:pt>
                <c:pt idx="6">
                  <c:v>-7.3999999999999996E-2</c:v>
                </c:pt>
                <c:pt idx="7">
                  <c:v>-4.8000000000000001E-2</c:v>
                </c:pt>
                <c:pt idx="8">
                  <c:v>-3.5000000000000003E-2</c:v>
                </c:pt>
                <c:pt idx="10">
                  <c:v>-4.0000000000000001E-3</c:v>
                </c:pt>
                <c:pt idx="11">
                  <c:v>-8.9999999999999993E-3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C0-419D-ABD9-4F9E1A8A24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830735167"/>
        <c:axId val="830744287"/>
      </c:barChart>
      <c:catAx>
        <c:axId val="83073516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pt-BR"/>
          </a:p>
        </c:txPr>
        <c:crossAx val="830744287"/>
        <c:crosses val="autoZero"/>
        <c:auto val="1"/>
        <c:lblAlgn val="ctr"/>
        <c:lblOffset val="1000"/>
        <c:noMultiLvlLbl val="0"/>
      </c:catAx>
      <c:valAx>
        <c:axId val="830744287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8307351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5326946631671033"/>
          <c:y val="0.87972599169784627"/>
          <c:w val="0.31347834645669292"/>
          <c:h val="8.43334238392614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 Light" panose="00000400000000000000" pitchFamily="2" charset="0"/>
              <a:ea typeface="+mn-ea"/>
              <a:cs typeface="Poppins Light" panose="00000400000000000000" pitchFamily="2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>
          <a:latin typeface="Poppins Light" panose="00000400000000000000" pitchFamily="2" charset="0"/>
          <a:cs typeface="Poppins Light" panose="00000400000000000000" pitchFamily="2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IDADE!$B$71</c:f>
              <c:strCache>
                <c:ptCount val="1"/>
                <c:pt idx="0">
                  <c:v>MULHERES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IDADE!$A$72:$A$84</c:f>
              <c:strCache>
                <c:ptCount val="13"/>
                <c:pt idx="0">
                  <c:v>10 A 14 ANOS</c:v>
                </c:pt>
                <c:pt idx="1">
                  <c:v>15 A 19 ANOS</c:v>
                </c:pt>
                <c:pt idx="2">
                  <c:v>20 A 24 ANOS</c:v>
                </c:pt>
                <c:pt idx="3">
                  <c:v>25 A 29 ANOS</c:v>
                </c:pt>
                <c:pt idx="4">
                  <c:v>30 A 34 ANOS</c:v>
                </c:pt>
                <c:pt idx="5">
                  <c:v>35 A 39 ANOS</c:v>
                </c:pt>
                <c:pt idx="6">
                  <c:v>40 A 44 ANOS</c:v>
                </c:pt>
                <c:pt idx="7">
                  <c:v>45 A 49 ANOS</c:v>
                </c:pt>
                <c:pt idx="8">
                  <c:v>50 A 54 ANOS</c:v>
                </c:pt>
                <c:pt idx="9">
                  <c:v>55 A 59 ANOS</c:v>
                </c:pt>
                <c:pt idx="10">
                  <c:v>60 A 64 ANOS</c:v>
                </c:pt>
                <c:pt idx="11">
                  <c:v>65 A 69 ANOS</c:v>
                </c:pt>
                <c:pt idx="12">
                  <c:v>70 ANOS OU MAIS</c:v>
                </c:pt>
              </c:strCache>
            </c:strRef>
          </c:cat>
          <c:val>
            <c:numRef>
              <c:f>IDADE!$B$72:$B$84</c:f>
              <c:numCache>
                <c:formatCode>0.0%</c:formatCode>
                <c:ptCount val="13"/>
                <c:pt idx="0">
                  <c:v>2.1999999999999999E-2</c:v>
                </c:pt>
                <c:pt idx="1">
                  <c:v>0.34799999999999998</c:v>
                </c:pt>
                <c:pt idx="2">
                  <c:v>0.435</c:v>
                </c:pt>
                <c:pt idx="3">
                  <c:v>8.6999999999999994E-2</c:v>
                </c:pt>
                <c:pt idx="4">
                  <c:v>8.6999999999999994E-2</c:v>
                </c:pt>
                <c:pt idx="6">
                  <c:v>2.1999999999999999E-2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16-4AB8-AF60-8C98665A9938}"/>
            </c:ext>
          </c:extLst>
        </c:ser>
        <c:ser>
          <c:idx val="1"/>
          <c:order val="1"/>
          <c:tx>
            <c:strRef>
              <c:f>IDADE!$C$71</c:f>
              <c:strCache>
                <c:ptCount val="1"/>
                <c:pt idx="0">
                  <c:v>HOMENS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9,1%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016-4AB8-AF60-8C98665A993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27,3%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16-4AB8-AF60-8C98665A993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18,2%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16-4AB8-AF60-8C98665A993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36,4%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16-4AB8-AF60-8C98665A993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9,1%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16-4AB8-AF60-8C98665A99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IDADE!$A$72:$A$84</c:f>
              <c:strCache>
                <c:ptCount val="13"/>
                <c:pt idx="0">
                  <c:v>10 A 14 ANOS</c:v>
                </c:pt>
                <c:pt idx="1">
                  <c:v>15 A 19 ANOS</c:v>
                </c:pt>
                <c:pt idx="2">
                  <c:v>20 A 24 ANOS</c:v>
                </c:pt>
                <c:pt idx="3">
                  <c:v>25 A 29 ANOS</c:v>
                </c:pt>
                <c:pt idx="4">
                  <c:v>30 A 34 ANOS</c:v>
                </c:pt>
                <c:pt idx="5">
                  <c:v>35 A 39 ANOS</c:v>
                </c:pt>
                <c:pt idx="6">
                  <c:v>40 A 44 ANOS</c:v>
                </c:pt>
                <c:pt idx="7">
                  <c:v>45 A 49 ANOS</c:v>
                </c:pt>
                <c:pt idx="8">
                  <c:v>50 A 54 ANOS</c:v>
                </c:pt>
                <c:pt idx="9">
                  <c:v>55 A 59 ANOS</c:v>
                </c:pt>
                <c:pt idx="10">
                  <c:v>60 A 64 ANOS</c:v>
                </c:pt>
                <c:pt idx="11">
                  <c:v>65 A 69 ANOS</c:v>
                </c:pt>
                <c:pt idx="12">
                  <c:v>70 ANOS OU MAIS</c:v>
                </c:pt>
              </c:strCache>
            </c:strRef>
          </c:cat>
          <c:val>
            <c:numRef>
              <c:f>IDADE!$C$72:$C$84</c:f>
              <c:numCache>
                <c:formatCode>0.0%</c:formatCode>
                <c:ptCount val="13"/>
                <c:pt idx="0">
                  <c:v>-9.0999999999999998E-2</c:v>
                </c:pt>
                <c:pt idx="1">
                  <c:v>-0.27300000000000002</c:v>
                </c:pt>
                <c:pt idx="2">
                  <c:v>-0.182</c:v>
                </c:pt>
                <c:pt idx="3">
                  <c:v>-0.36399999999999999</c:v>
                </c:pt>
                <c:pt idx="4">
                  <c:v>-9.0999999999999998E-2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16-4AB8-AF60-8C98665A993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951524128"/>
        <c:axId val="1951527488"/>
      </c:barChart>
      <c:catAx>
        <c:axId val="19515241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pt-BR"/>
          </a:p>
        </c:txPr>
        <c:crossAx val="1951527488"/>
        <c:crosses val="autoZero"/>
        <c:auto val="1"/>
        <c:lblAlgn val="ctr"/>
        <c:lblOffset val="1000"/>
        <c:noMultiLvlLbl val="0"/>
      </c:catAx>
      <c:valAx>
        <c:axId val="1951527488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1951524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7381627296587925"/>
          <c:y val="0.87094852726742478"/>
          <c:w val="0.26921784776902885"/>
          <c:h val="8.48600446683295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 Light" panose="00000400000000000000" pitchFamily="2" charset="0"/>
              <a:ea typeface="+mn-ea"/>
              <a:cs typeface="Poppins Light" panose="00000400000000000000" pitchFamily="2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>
          <a:latin typeface="Poppins Light" panose="00000400000000000000" pitchFamily="2" charset="0"/>
          <a:cs typeface="Poppins Light" panose="00000400000000000000" pitchFamily="2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IDADE!$B$87</c:f>
              <c:strCache>
                <c:ptCount val="1"/>
                <c:pt idx="0">
                  <c:v>MULHERES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IDADE!$A$88:$A$100</c:f>
              <c:strCache>
                <c:ptCount val="13"/>
                <c:pt idx="0">
                  <c:v>10 A 14 ANOS</c:v>
                </c:pt>
                <c:pt idx="1">
                  <c:v>15 A 19 ANOS</c:v>
                </c:pt>
                <c:pt idx="2">
                  <c:v>20 A 24 ANOS</c:v>
                </c:pt>
                <c:pt idx="3">
                  <c:v>25 A 29 ANOS</c:v>
                </c:pt>
                <c:pt idx="4">
                  <c:v>30 A 34 ANOS</c:v>
                </c:pt>
                <c:pt idx="5">
                  <c:v>35 A 39 ANOS</c:v>
                </c:pt>
                <c:pt idx="6">
                  <c:v>40 A 44 ANOS</c:v>
                </c:pt>
                <c:pt idx="7">
                  <c:v>45 A 49 ANOS</c:v>
                </c:pt>
                <c:pt idx="8">
                  <c:v>50 A 54 ANOS</c:v>
                </c:pt>
                <c:pt idx="9">
                  <c:v>55 A 59 ANOS</c:v>
                </c:pt>
                <c:pt idx="10">
                  <c:v>60 A 64 ANOS</c:v>
                </c:pt>
                <c:pt idx="11">
                  <c:v>65 A 69 ANOS</c:v>
                </c:pt>
                <c:pt idx="12">
                  <c:v>70 ANOS OU MAIS</c:v>
                </c:pt>
              </c:strCache>
            </c:strRef>
          </c:cat>
          <c:val>
            <c:numRef>
              <c:f>IDADE!$B$88:$B$100</c:f>
              <c:numCache>
                <c:formatCode>0.0%</c:formatCode>
                <c:ptCount val="13"/>
                <c:pt idx="0">
                  <c:v>4.1000000000000002E-2</c:v>
                </c:pt>
                <c:pt idx="1">
                  <c:v>0.122</c:v>
                </c:pt>
                <c:pt idx="2">
                  <c:v>0.24299999999999999</c:v>
                </c:pt>
                <c:pt idx="3">
                  <c:v>0.108</c:v>
                </c:pt>
                <c:pt idx="4">
                  <c:v>0.189</c:v>
                </c:pt>
                <c:pt idx="5">
                  <c:v>4.1000000000000002E-2</c:v>
                </c:pt>
                <c:pt idx="6">
                  <c:v>8.1000000000000003E-2</c:v>
                </c:pt>
                <c:pt idx="7">
                  <c:v>9.5000000000000001E-2</c:v>
                </c:pt>
                <c:pt idx="8">
                  <c:v>2.7E-2</c:v>
                </c:pt>
                <c:pt idx="9">
                  <c:v>4.1000000000000002E-2</c:v>
                </c:pt>
                <c:pt idx="10">
                  <c:v>1.4E-2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3B-4152-A43B-C5731AAC0B77}"/>
            </c:ext>
          </c:extLst>
        </c:ser>
        <c:ser>
          <c:idx val="1"/>
          <c:order val="1"/>
          <c:tx>
            <c:strRef>
              <c:f>IDADE!$C$87</c:f>
              <c:strCache>
                <c:ptCount val="1"/>
                <c:pt idx="0">
                  <c:v>HOMENS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11,1%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3B-4152-A43B-C5731AAC0B7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16,7%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13B-4152-A43B-C5731AAC0B7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5,6%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3B-4152-A43B-C5731AAC0B7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22,2%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3B-4152-A43B-C5731AAC0B7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11,1%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3B-4152-A43B-C5731AAC0B7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22,2%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3B-4152-A43B-C5731AAC0B7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5,6%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3B-4152-A43B-C5731AAC0B7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5,6%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3B-4152-A43B-C5731AAC0B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IDADE!$A$88:$A$100</c:f>
              <c:strCache>
                <c:ptCount val="13"/>
                <c:pt idx="0">
                  <c:v>10 A 14 ANOS</c:v>
                </c:pt>
                <c:pt idx="1">
                  <c:v>15 A 19 ANOS</c:v>
                </c:pt>
                <c:pt idx="2">
                  <c:v>20 A 24 ANOS</c:v>
                </c:pt>
                <c:pt idx="3">
                  <c:v>25 A 29 ANOS</c:v>
                </c:pt>
                <c:pt idx="4">
                  <c:v>30 A 34 ANOS</c:v>
                </c:pt>
                <c:pt idx="5">
                  <c:v>35 A 39 ANOS</c:v>
                </c:pt>
                <c:pt idx="6">
                  <c:v>40 A 44 ANOS</c:v>
                </c:pt>
                <c:pt idx="7">
                  <c:v>45 A 49 ANOS</c:v>
                </c:pt>
                <c:pt idx="8">
                  <c:v>50 A 54 ANOS</c:v>
                </c:pt>
                <c:pt idx="9">
                  <c:v>55 A 59 ANOS</c:v>
                </c:pt>
                <c:pt idx="10">
                  <c:v>60 A 64 ANOS</c:v>
                </c:pt>
                <c:pt idx="11">
                  <c:v>65 A 69 ANOS</c:v>
                </c:pt>
                <c:pt idx="12">
                  <c:v>70 ANOS OU MAIS</c:v>
                </c:pt>
              </c:strCache>
            </c:strRef>
          </c:cat>
          <c:val>
            <c:numRef>
              <c:f>IDADE!$C$88:$C$100</c:f>
              <c:numCache>
                <c:formatCode>0.0%</c:formatCode>
                <c:ptCount val="13"/>
                <c:pt idx="0">
                  <c:v>-0.111</c:v>
                </c:pt>
                <c:pt idx="1">
                  <c:v>-0.16700000000000001</c:v>
                </c:pt>
                <c:pt idx="2">
                  <c:v>-5.6000000000000001E-2</c:v>
                </c:pt>
                <c:pt idx="3">
                  <c:v>-0.222</c:v>
                </c:pt>
                <c:pt idx="4">
                  <c:v>-0.111</c:v>
                </c:pt>
                <c:pt idx="5">
                  <c:v>-0.222</c:v>
                </c:pt>
                <c:pt idx="7">
                  <c:v>-5.6000000000000001E-2</c:v>
                </c:pt>
                <c:pt idx="8">
                  <c:v>-5.6000000000000001E-2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3B-4152-A43B-C5731AAC0B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258300704"/>
        <c:axId val="258293024"/>
      </c:barChart>
      <c:catAx>
        <c:axId val="258300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pt-BR"/>
          </a:p>
        </c:txPr>
        <c:crossAx val="258293024"/>
        <c:crosses val="autoZero"/>
        <c:auto val="1"/>
        <c:lblAlgn val="ctr"/>
        <c:lblOffset val="1000"/>
        <c:noMultiLvlLbl val="0"/>
      </c:catAx>
      <c:valAx>
        <c:axId val="258293024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258300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6826071741032371"/>
          <c:y val="0.88946704578594338"/>
          <c:w val="0.26921784776902885"/>
          <c:h val="8.31809265850901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 Light" panose="00000400000000000000" pitchFamily="2" charset="0"/>
              <a:ea typeface="+mn-ea"/>
              <a:cs typeface="Poppins Light" panose="00000400000000000000" pitchFamily="2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>
          <a:latin typeface="Poppins Light" panose="00000400000000000000" pitchFamily="2" charset="0"/>
          <a:cs typeface="Poppins Light" panose="00000400000000000000" pitchFamily="2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IDADE!$B$103</c:f>
              <c:strCache>
                <c:ptCount val="1"/>
                <c:pt idx="0">
                  <c:v>MULHERES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IDADE!$A$104:$A$116</c:f>
              <c:strCache>
                <c:ptCount val="13"/>
                <c:pt idx="0">
                  <c:v>10 A 14 ANOS</c:v>
                </c:pt>
                <c:pt idx="1">
                  <c:v>15 A 19 ANOS</c:v>
                </c:pt>
                <c:pt idx="2">
                  <c:v>20 A 24 ANOS</c:v>
                </c:pt>
                <c:pt idx="3">
                  <c:v>25 A 29 ANOS</c:v>
                </c:pt>
                <c:pt idx="4">
                  <c:v>30 A 34 ANOS</c:v>
                </c:pt>
                <c:pt idx="5">
                  <c:v>35 A 39 ANOS</c:v>
                </c:pt>
                <c:pt idx="6">
                  <c:v>40 A 44 ANOS</c:v>
                </c:pt>
                <c:pt idx="7">
                  <c:v>45 A 49 ANOS</c:v>
                </c:pt>
                <c:pt idx="8">
                  <c:v>50 A 54 ANOS</c:v>
                </c:pt>
                <c:pt idx="9">
                  <c:v>55 A 59 ANOS</c:v>
                </c:pt>
                <c:pt idx="10">
                  <c:v>60 A 64 ANOS</c:v>
                </c:pt>
                <c:pt idx="11">
                  <c:v>65 A 69 ANOS</c:v>
                </c:pt>
                <c:pt idx="12">
                  <c:v>70 ANOS OU MAIS</c:v>
                </c:pt>
              </c:strCache>
            </c:strRef>
          </c:cat>
          <c:val>
            <c:numRef>
              <c:f>IDADE!$B$104:$B$116</c:f>
              <c:numCache>
                <c:formatCode>0.0%</c:formatCode>
                <c:ptCount val="13"/>
                <c:pt idx="0">
                  <c:v>3.5999999999999997E-2</c:v>
                </c:pt>
                <c:pt idx="1">
                  <c:v>0.214</c:v>
                </c:pt>
                <c:pt idx="2">
                  <c:v>7.0999999999999994E-2</c:v>
                </c:pt>
                <c:pt idx="3">
                  <c:v>0.35699999999999998</c:v>
                </c:pt>
                <c:pt idx="4">
                  <c:v>7.0999999999999994E-2</c:v>
                </c:pt>
                <c:pt idx="5">
                  <c:v>0.14299999999999999</c:v>
                </c:pt>
                <c:pt idx="6">
                  <c:v>7.0999999999999994E-2</c:v>
                </c:pt>
                <c:pt idx="7">
                  <c:v>3.5999999999999997E-2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7E-4EAD-BC5D-796CF7C5AC8D}"/>
            </c:ext>
          </c:extLst>
        </c:ser>
        <c:ser>
          <c:idx val="1"/>
          <c:order val="1"/>
          <c:tx>
            <c:strRef>
              <c:f>IDADE!$C$103</c:f>
              <c:strCache>
                <c:ptCount val="1"/>
                <c:pt idx="0">
                  <c:v>HOMENS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21,4%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37E-4EAD-BC5D-796CF7C5AC8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21,4%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7E-4EAD-BC5D-796CF7C5AC8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14,3%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7E-4EAD-BC5D-796CF7C5AC8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7,1%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7E-4EAD-BC5D-796CF7C5AC8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7,1%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7E-4EAD-BC5D-796CF7C5AC8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21,4%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7E-4EAD-BC5D-796CF7C5AC8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7,1%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7E-4EAD-BC5D-796CF7C5AC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IDADE!$A$104:$A$116</c:f>
              <c:strCache>
                <c:ptCount val="13"/>
                <c:pt idx="0">
                  <c:v>10 A 14 ANOS</c:v>
                </c:pt>
                <c:pt idx="1">
                  <c:v>15 A 19 ANOS</c:v>
                </c:pt>
                <c:pt idx="2">
                  <c:v>20 A 24 ANOS</c:v>
                </c:pt>
                <c:pt idx="3">
                  <c:v>25 A 29 ANOS</c:v>
                </c:pt>
                <c:pt idx="4">
                  <c:v>30 A 34 ANOS</c:v>
                </c:pt>
                <c:pt idx="5">
                  <c:v>35 A 39 ANOS</c:v>
                </c:pt>
                <c:pt idx="6">
                  <c:v>40 A 44 ANOS</c:v>
                </c:pt>
                <c:pt idx="7">
                  <c:v>45 A 49 ANOS</c:v>
                </c:pt>
                <c:pt idx="8">
                  <c:v>50 A 54 ANOS</c:v>
                </c:pt>
                <c:pt idx="9">
                  <c:v>55 A 59 ANOS</c:v>
                </c:pt>
                <c:pt idx="10">
                  <c:v>60 A 64 ANOS</c:v>
                </c:pt>
                <c:pt idx="11">
                  <c:v>65 A 69 ANOS</c:v>
                </c:pt>
                <c:pt idx="12">
                  <c:v>70 ANOS OU MAIS</c:v>
                </c:pt>
              </c:strCache>
            </c:strRef>
          </c:cat>
          <c:val>
            <c:numRef>
              <c:f>IDADE!$C$104:$C$116</c:f>
              <c:numCache>
                <c:formatCode>0.0%</c:formatCode>
                <c:ptCount val="13"/>
                <c:pt idx="0">
                  <c:v>-0.214</c:v>
                </c:pt>
                <c:pt idx="1">
                  <c:v>-0.214</c:v>
                </c:pt>
                <c:pt idx="2">
                  <c:v>-0.14299999999999999</c:v>
                </c:pt>
                <c:pt idx="3">
                  <c:v>-7.0999999999999994E-2</c:v>
                </c:pt>
                <c:pt idx="4">
                  <c:v>-7.0999999999999994E-2</c:v>
                </c:pt>
                <c:pt idx="5">
                  <c:v>-0.214</c:v>
                </c:pt>
                <c:pt idx="6">
                  <c:v>-7.0999999999999994E-2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7E-4EAD-BC5D-796CF7C5AC8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357202992"/>
        <c:axId val="1357214512"/>
      </c:barChart>
      <c:catAx>
        <c:axId val="1357202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pt-BR"/>
          </a:p>
        </c:txPr>
        <c:crossAx val="1357214512"/>
        <c:crosses val="autoZero"/>
        <c:auto val="1"/>
        <c:lblAlgn val="ctr"/>
        <c:lblOffset val="1000"/>
        <c:noMultiLvlLbl val="0"/>
      </c:catAx>
      <c:valAx>
        <c:axId val="1357214512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1357202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381627296587931"/>
          <c:y val="0.87737484278255662"/>
          <c:w val="0.26921784776902885"/>
          <c:h val="8.55240512776278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 Light" panose="00000400000000000000" pitchFamily="2" charset="0"/>
              <a:ea typeface="+mn-ea"/>
              <a:cs typeface="Poppins Light" panose="00000400000000000000" pitchFamily="2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>
          <a:latin typeface="Poppins Light" panose="00000400000000000000" pitchFamily="2" charset="0"/>
          <a:cs typeface="Poppins Light" panose="00000400000000000000" pitchFamily="2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IDADE!$B$119</c:f>
              <c:strCache>
                <c:ptCount val="1"/>
                <c:pt idx="0">
                  <c:v>MULHERES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IDADE!$A$120:$A$132</c:f>
              <c:strCache>
                <c:ptCount val="13"/>
                <c:pt idx="0">
                  <c:v>10 A 14 ANOS</c:v>
                </c:pt>
                <c:pt idx="1">
                  <c:v>15 A 19 ANOS</c:v>
                </c:pt>
                <c:pt idx="2">
                  <c:v>20 A 24 ANOS</c:v>
                </c:pt>
                <c:pt idx="3">
                  <c:v>25 A 29 ANOS</c:v>
                </c:pt>
                <c:pt idx="4">
                  <c:v>30 A 34 ANOS</c:v>
                </c:pt>
                <c:pt idx="5">
                  <c:v>35 A 39 ANOS</c:v>
                </c:pt>
                <c:pt idx="6">
                  <c:v>40 A 44 ANOS</c:v>
                </c:pt>
                <c:pt idx="7">
                  <c:v>45 A 49 ANOS</c:v>
                </c:pt>
                <c:pt idx="8">
                  <c:v>50 A 54 ANOS</c:v>
                </c:pt>
                <c:pt idx="9">
                  <c:v>55 A 59 ANOS</c:v>
                </c:pt>
                <c:pt idx="10">
                  <c:v>60 A 64 ANOS</c:v>
                </c:pt>
                <c:pt idx="11">
                  <c:v>65 A 69 ANOS</c:v>
                </c:pt>
                <c:pt idx="12">
                  <c:v>70 ANOS OU MAIS</c:v>
                </c:pt>
              </c:strCache>
            </c:strRef>
          </c:cat>
          <c:val>
            <c:numRef>
              <c:f>IDADE!$B$120:$B$132</c:f>
              <c:numCache>
                <c:formatCode>0.0%</c:formatCode>
                <c:ptCount val="13"/>
                <c:pt idx="0">
                  <c:v>1.4999999999999999E-2</c:v>
                </c:pt>
                <c:pt idx="1">
                  <c:v>0.154</c:v>
                </c:pt>
                <c:pt idx="2">
                  <c:v>0.22800000000000001</c:v>
                </c:pt>
                <c:pt idx="3">
                  <c:v>0.14699999999999999</c:v>
                </c:pt>
                <c:pt idx="4">
                  <c:v>0.11</c:v>
                </c:pt>
                <c:pt idx="5">
                  <c:v>0.11</c:v>
                </c:pt>
                <c:pt idx="6">
                  <c:v>8.1000000000000003E-2</c:v>
                </c:pt>
                <c:pt idx="7">
                  <c:v>4.3999999999999997E-2</c:v>
                </c:pt>
                <c:pt idx="8">
                  <c:v>8.1000000000000003E-2</c:v>
                </c:pt>
                <c:pt idx="9">
                  <c:v>1.4999999999999999E-2</c:v>
                </c:pt>
                <c:pt idx="10">
                  <c:v>7.0000000000000001E-3</c:v>
                </c:pt>
                <c:pt idx="12">
                  <c:v>7.0000000000000001E-3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03-4031-BC41-1840331FD463}"/>
            </c:ext>
          </c:extLst>
        </c:ser>
        <c:ser>
          <c:idx val="1"/>
          <c:order val="1"/>
          <c:tx>
            <c:strRef>
              <c:f>IDADE!$C$119</c:f>
              <c:strCache>
                <c:ptCount val="1"/>
                <c:pt idx="0">
                  <c:v>HOMENS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39,6%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3-4031-BC41-1840331FD46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25,0%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3-4031-BC41-1840331FD46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6,3%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3-4031-BC41-1840331FD463}"/>
                </c:ext>
              </c:extLst>
            </c:dLbl>
            <c:dLbl>
              <c:idx val="4"/>
              <c:layout>
                <c:manualLayout>
                  <c:x val="2.7777777777777779E-3"/>
                  <c:y val="-8.4875562720133283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8,3%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3-4031-BC41-1840331FD46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6,3%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3-4031-BC41-1840331FD46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2,1%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3-4031-BC41-1840331FD46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6,3%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3-4031-BC41-1840331FD463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6,3%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3-4031-BC41-1840331FD4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IDADE!$A$120:$A$132</c:f>
              <c:strCache>
                <c:ptCount val="13"/>
                <c:pt idx="0">
                  <c:v>10 A 14 ANOS</c:v>
                </c:pt>
                <c:pt idx="1">
                  <c:v>15 A 19 ANOS</c:v>
                </c:pt>
                <c:pt idx="2">
                  <c:v>20 A 24 ANOS</c:v>
                </c:pt>
                <c:pt idx="3">
                  <c:v>25 A 29 ANOS</c:v>
                </c:pt>
                <c:pt idx="4">
                  <c:v>30 A 34 ANOS</c:v>
                </c:pt>
                <c:pt idx="5">
                  <c:v>35 A 39 ANOS</c:v>
                </c:pt>
                <c:pt idx="6">
                  <c:v>40 A 44 ANOS</c:v>
                </c:pt>
                <c:pt idx="7">
                  <c:v>45 A 49 ANOS</c:v>
                </c:pt>
                <c:pt idx="8">
                  <c:v>50 A 54 ANOS</c:v>
                </c:pt>
                <c:pt idx="9">
                  <c:v>55 A 59 ANOS</c:v>
                </c:pt>
                <c:pt idx="10">
                  <c:v>60 A 64 ANOS</c:v>
                </c:pt>
                <c:pt idx="11">
                  <c:v>65 A 69 ANOS</c:v>
                </c:pt>
                <c:pt idx="12">
                  <c:v>70 ANOS OU MAIS</c:v>
                </c:pt>
              </c:strCache>
            </c:strRef>
          </c:cat>
          <c:val>
            <c:numRef>
              <c:f>IDADE!$C$120:$C$132</c:f>
              <c:numCache>
                <c:formatCode>0.0%</c:formatCode>
                <c:ptCount val="13"/>
                <c:pt idx="1">
                  <c:v>-0.39600000000000002</c:v>
                </c:pt>
                <c:pt idx="2">
                  <c:v>-0.25</c:v>
                </c:pt>
                <c:pt idx="3">
                  <c:v>-6.3E-2</c:v>
                </c:pt>
                <c:pt idx="4">
                  <c:v>-8.3000000000000004E-2</c:v>
                </c:pt>
                <c:pt idx="5">
                  <c:v>-6.3E-2</c:v>
                </c:pt>
                <c:pt idx="6">
                  <c:v>-2.1000000000000001E-2</c:v>
                </c:pt>
                <c:pt idx="7">
                  <c:v>-6.3E-2</c:v>
                </c:pt>
                <c:pt idx="9">
                  <c:v>-6.3E-2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03-4031-BC41-1840331FD46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258298304"/>
        <c:axId val="258292064"/>
      </c:barChart>
      <c:catAx>
        <c:axId val="258298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pt-BR"/>
          </a:p>
        </c:txPr>
        <c:crossAx val="258292064"/>
        <c:crosses val="autoZero"/>
        <c:auto val="1"/>
        <c:lblAlgn val="ctr"/>
        <c:lblOffset val="1000"/>
        <c:noMultiLvlLbl val="0"/>
      </c:catAx>
      <c:valAx>
        <c:axId val="258292064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258298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7650218722659652"/>
          <c:y val="0.87780110819480894"/>
          <c:w val="0.26921784776902885"/>
          <c:h val="8.13242094738157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 Light" panose="00000400000000000000" pitchFamily="2" charset="0"/>
              <a:ea typeface="+mn-ea"/>
              <a:cs typeface="Poppins Light" panose="00000400000000000000" pitchFamily="2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>
          <a:latin typeface="Poppins Light" panose="00000400000000000000" pitchFamily="2" charset="0"/>
          <a:cs typeface="Poppins Light" panose="00000400000000000000" pitchFamily="2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IDADE!$B$135</c:f>
              <c:strCache>
                <c:ptCount val="1"/>
                <c:pt idx="0">
                  <c:v>MULHERES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IDADE!$A$136:$A$148</c:f>
              <c:strCache>
                <c:ptCount val="13"/>
                <c:pt idx="0">
                  <c:v>10 A 14 ANOS</c:v>
                </c:pt>
                <c:pt idx="1">
                  <c:v>15 A 19 ANOS</c:v>
                </c:pt>
                <c:pt idx="2">
                  <c:v>20 A 24 ANOS</c:v>
                </c:pt>
                <c:pt idx="3">
                  <c:v>25 A 29 ANOS</c:v>
                </c:pt>
                <c:pt idx="4">
                  <c:v>30 A 34 ANOS</c:v>
                </c:pt>
                <c:pt idx="5">
                  <c:v>35 A 39 ANOS</c:v>
                </c:pt>
                <c:pt idx="6">
                  <c:v>40 A 44 ANOS</c:v>
                </c:pt>
                <c:pt idx="7">
                  <c:v>45 A 49 ANOS</c:v>
                </c:pt>
                <c:pt idx="8">
                  <c:v>50 A 54 ANOS</c:v>
                </c:pt>
                <c:pt idx="9">
                  <c:v>55 A 59 ANOS</c:v>
                </c:pt>
                <c:pt idx="10">
                  <c:v>60 A 64 ANOS</c:v>
                </c:pt>
                <c:pt idx="11">
                  <c:v>65 A 69 ANOS</c:v>
                </c:pt>
                <c:pt idx="12">
                  <c:v>70 ANOS OU MAIS</c:v>
                </c:pt>
              </c:strCache>
            </c:strRef>
          </c:cat>
          <c:val>
            <c:numRef>
              <c:f>IDADE!$B$136:$B$148</c:f>
              <c:numCache>
                <c:formatCode>0.0%</c:formatCode>
                <c:ptCount val="13"/>
                <c:pt idx="0">
                  <c:v>2.9000000000000001E-2</c:v>
                </c:pt>
                <c:pt idx="1">
                  <c:v>0.08</c:v>
                </c:pt>
                <c:pt idx="2">
                  <c:v>0.14899999999999999</c:v>
                </c:pt>
                <c:pt idx="3">
                  <c:v>0.126</c:v>
                </c:pt>
                <c:pt idx="4">
                  <c:v>0.13700000000000001</c:v>
                </c:pt>
                <c:pt idx="5">
                  <c:v>0.10299999999999999</c:v>
                </c:pt>
                <c:pt idx="6">
                  <c:v>0.10299999999999999</c:v>
                </c:pt>
                <c:pt idx="7">
                  <c:v>6.3E-2</c:v>
                </c:pt>
                <c:pt idx="8">
                  <c:v>9.7000000000000003E-2</c:v>
                </c:pt>
                <c:pt idx="9">
                  <c:v>4.5999999999999999E-2</c:v>
                </c:pt>
                <c:pt idx="10">
                  <c:v>0.04</c:v>
                </c:pt>
                <c:pt idx="11">
                  <c:v>1.7000000000000001E-2</c:v>
                </c:pt>
                <c:pt idx="12">
                  <c:v>1.0999999999999999E-2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A-4470-ADA8-60189141FC43}"/>
            </c:ext>
          </c:extLst>
        </c:ser>
        <c:ser>
          <c:idx val="1"/>
          <c:order val="1"/>
          <c:tx>
            <c:strRef>
              <c:f>IDADE!$C$135</c:f>
              <c:strCache>
                <c:ptCount val="1"/>
                <c:pt idx="0">
                  <c:v>HOMENS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6,0%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BEA-4470-ADA8-60189141FC4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18,0%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BEA-4470-ADA8-60189141FC4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8,0%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BEA-4470-ADA8-60189141FC4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14,0%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BEA-4470-ADA8-60189141FC4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14,0%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BEA-4470-ADA8-60189141FC4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12,0%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BEA-4470-ADA8-60189141FC4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8,0%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A-4470-ADA8-60189141FC4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8,0%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EA-4470-ADA8-60189141FC4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6,0%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A-4470-ADA8-60189141FC43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4,0%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EA-4470-ADA8-60189141FC43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2,0%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A-4470-ADA8-60189141FC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IDADE!$A$136:$A$148</c:f>
              <c:strCache>
                <c:ptCount val="13"/>
                <c:pt idx="0">
                  <c:v>10 A 14 ANOS</c:v>
                </c:pt>
                <c:pt idx="1">
                  <c:v>15 A 19 ANOS</c:v>
                </c:pt>
                <c:pt idx="2">
                  <c:v>20 A 24 ANOS</c:v>
                </c:pt>
                <c:pt idx="3">
                  <c:v>25 A 29 ANOS</c:v>
                </c:pt>
                <c:pt idx="4">
                  <c:v>30 A 34 ANOS</c:v>
                </c:pt>
                <c:pt idx="5">
                  <c:v>35 A 39 ANOS</c:v>
                </c:pt>
                <c:pt idx="6">
                  <c:v>40 A 44 ANOS</c:v>
                </c:pt>
                <c:pt idx="7">
                  <c:v>45 A 49 ANOS</c:v>
                </c:pt>
                <c:pt idx="8">
                  <c:v>50 A 54 ANOS</c:v>
                </c:pt>
                <c:pt idx="9">
                  <c:v>55 A 59 ANOS</c:v>
                </c:pt>
                <c:pt idx="10">
                  <c:v>60 A 64 ANOS</c:v>
                </c:pt>
                <c:pt idx="11">
                  <c:v>65 A 69 ANOS</c:v>
                </c:pt>
                <c:pt idx="12">
                  <c:v>70 ANOS OU MAIS</c:v>
                </c:pt>
              </c:strCache>
            </c:strRef>
          </c:cat>
          <c:val>
            <c:numRef>
              <c:f>IDADE!$C$136:$C$148</c:f>
              <c:numCache>
                <c:formatCode>0.0%</c:formatCode>
                <c:ptCount val="13"/>
                <c:pt idx="0">
                  <c:v>-0.06</c:v>
                </c:pt>
                <c:pt idx="1">
                  <c:v>-0.18</c:v>
                </c:pt>
                <c:pt idx="2">
                  <c:v>-0.08</c:v>
                </c:pt>
                <c:pt idx="3">
                  <c:v>-0.14000000000000001</c:v>
                </c:pt>
                <c:pt idx="4">
                  <c:v>-0.14000000000000001</c:v>
                </c:pt>
                <c:pt idx="5">
                  <c:v>-0.12</c:v>
                </c:pt>
                <c:pt idx="6">
                  <c:v>-0.08</c:v>
                </c:pt>
                <c:pt idx="7">
                  <c:v>-0.08</c:v>
                </c:pt>
                <c:pt idx="8">
                  <c:v>-0.06</c:v>
                </c:pt>
                <c:pt idx="10">
                  <c:v>-0.04</c:v>
                </c:pt>
                <c:pt idx="12">
                  <c:v>-0.02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EA-4470-ADA8-60189141FC4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54699056"/>
        <c:axId val="54699536"/>
      </c:barChart>
      <c:catAx>
        <c:axId val="54699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pt-BR"/>
          </a:p>
        </c:txPr>
        <c:crossAx val="54699536"/>
        <c:crosses val="autoZero"/>
        <c:auto val="1"/>
        <c:lblAlgn val="ctr"/>
        <c:lblOffset val="1000"/>
        <c:noMultiLvlLbl val="0"/>
      </c:catAx>
      <c:valAx>
        <c:axId val="54699536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54699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7937182852143484"/>
          <c:y val="0.88946704578594338"/>
          <c:w val="0.26921784776902885"/>
          <c:h val="8.26775624302635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 Light" panose="00000400000000000000" pitchFamily="2" charset="0"/>
              <a:ea typeface="+mn-ea"/>
              <a:cs typeface="Poppins Light" panose="00000400000000000000" pitchFamily="2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>
          <a:latin typeface="Poppins Light" panose="00000400000000000000" pitchFamily="2" charset="0"/>
          <a:cs typeface="Poppins Light" panose="00000400000000000000" pitchFamily="2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'STATUS MARITAL'!$B$75</c:f>
              <c:strCache>
                <c:ptCount val="1"/>
                <c:pt idx="0">
                  <c:v>CASADAS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'STATUS MARITAL'!$A$76:$A$83</c:f>
              <c:strCache>
                <c:ptCount val="8"/>
                <c:pt idx="0">
                  <c:v>MULATA</c:v>
                </c:pt>
                <c:pt idx="1">
                  <c:v>MORENA</c:v>
                </c:pt>
                <c:pt idx="2">
                  <c:v>CABLOCA</c:v>
                </c:pt>
                <c:pt idx="3">
                  <c:v>PARDA</c:v>
                </c:pt>
                <c:pt idx="4">
                  <c:v>PRETA</c:v>
                </c:pt>
                <c:pt idx="5">
                  <c:v>BRANCA</c:v>
                </c:pt>
                <c:pt idx="6">
                  <c:v>FULA</c:v>
                </c:pt>
                <c:pt idx="7">
                  <c:v>PARDA CLARA</c:v>
                </c:pt>
              </c:strCache>
            </c:strRef>
          </c:cat>
          <c:val>
            <c:numRef>
              <c:f>'STATUS MARITAL'!$B$76:$B$83</c:f>
              <c:numCache>
                <c:formatCode>0.0%</c:formatCode>
                <c:ptCount val="8"/>
                <c:pt idx="0">
                  <c:v>0.33300000000000002</c:v>
                </c:pt>
                <c:pt idx="1">
                  <c:v>0.28599999999999998</c:v>
                </c:pt>
                <c:pt idx="2">
                  <c:v>0.26700000000000002</c:v>
                </c:pt>
                <c:pt idx="3">
                  <c:v>0.19900000000000001</c:v>
                </c:pt>
                <c:pt idx="4">
                  <c:v>0.19700000000000001</c:v>
                </c:pt>
                <c:pt idx="5">
                  <c:v>0.185</c:v>
                </c:pt>
                <c:pt idx="6">
                  <c:v>0.122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C8-4CE3-B480-5228C28D3010}"/>
            </c:ext>
          </c:extLst>
        </c:ser>
        <c:ser>
          <c:idx val="1"/>
          <c:order val="1"/>
          <c:tx>
            <c:strRef>
              <c:f>'STATUS MARITAL'!$C$75</c:f>
              <c:strCache>
                <c:ptCount val="1"/>
                <c:pt idx="0">
                  <c:v>SOLTEIRAS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'STATUS MARITAL'!$A$76:$A$83</c:f>
              <c:strCache>
                <c:ptCount val="8"/>
                <c:pt idx="0">
                  <c:v>MULATA</c:v>
                </c:pt>
                <c:pt idx="1">
                  <c:v>MORENA</c:v>
                </c:pt>
                <c:pt idx="2">
                  <c:v>CABLOCA</c:v>
                </c:pt>
                <c:pt idx="3">
                  <c:v>PARDA</c:v>
                </c:pt>
                <c:pt idx="4">
                  <c:v>PRETA</c:v>
                </c:pt>
                <c:pt idx="5">
                  <c:v>BRANCA</c:v>
                </c:pt>
                <c:pt idx="6">
                  <c:v>FULA</c:v>
                </c:pt>
                <c:pt idx="7">
                  <c:v>PARDA CLARA</c:v>
                </c:pt>
              </c:strCache>
            </c:strRef>
          </c:cat>
          <c:val>
            <c:numRef>
              <c:f>'STATUS MARITAL'!$C$76:$C$83</c:f>
              <c:numCache>
                <c:formatCode>0.0%</c:formatCode>
                <c:ptCount val="8"/>
                <c:pt idx="0">
                  <c:v>0.66700000000000004</c:v>
                </c:pt>
                <c:pt idx="1">
                  <c:v>0.71399999999999997</c:v>
                </c:pt>
                <c:pt idx="2">
                  <c:v>0.68899999999999995</c:v>
                </c:pt>
                <c:pt idx="3">
                  <c:v>0.72799999999999998</c:v>
                </c:pt>
                <c:pt idx="4">
                  <c:v>0.71299999999999997</c:v>
                </c:pt>
                <c:pt idx="5">
                  <c:v>0.75900000000000001</c:v>
                </c:pt>
                <c:pt idx="6">
                  <c:v>0.79700000000000004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C8-4CE3-B480-5228C28D3010}"/>
            </c:ext>
          </c:extLst>
        </c:ser>
        <c:ser>
          <c:idx val="2"/>
          <c:order val="2"/>
          <c:tx>
            <c:strRef>
              <c:f>'STATUS MARITAL'!$D$75</c:f>
              <c:strCache>
                <c:ptCount val="1"/>
                <c:pt idx="0">
                  <c:v>VIÚVAS</c:v>
                </c:pt>
              </c:strCache>
            </c:strRef>
          </c:tx>
          <c:spPr>
            <a:solidFill>
              <a:srgbClr val="FF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 Light" panose="00000400000000000000" pitchFamily="2" charset="0"/>
                    <a:ea typeface="+mn-ea"/>
                    <a:cs typeface="Poppins Light" panose="00000400000000000000" pitchFamily="2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'STATUS MARITAL'!$A$76:$A$83</c:f>
              <c:strCache>
                <c:ptCount val="8"/>
                <c:pt idx="0">
                  <c:v>MULATA</c:v>
                </c:pt>
                <c:pt idx="1">
                  <c:v>MORENA</c:v>
                </c:pt>
                <c:pt idx="2">
                  <c:v>CABLOCA</c:v>
                </c:pt>
                <c:pt idx="3">
                  <c:v>PARDA</c:v>
                </c:pt>
                <c:pt idx="4">
                  <c:v>PRETA</c:v>
                </c:pt>
                <c:pt idx="5">
                  <c:v>BRANCA</c:v>
                </c:pt>
                <c:pt idx="6">
                  <c:v>FULA</c:v>
                </c:pt>
                <c:pt idx="7">
                  <c:v>PARDA CLARA</c:v>
                </c:pt>
              </c:strCache>
            </c:strRef>
          </c:cat>
          <c:val>
            <c:numRef>
              <c:f>'STATUS MARITAL'!$D$76:$D$83</c:f>
              <c:numCache>
                <c:formatCode>0.0%</c:formatCode>
                <c:ptCount val="8"/>
                <c:pt idx="2">
                  <c:v>4.3999999999999997E-2</c:v>
                </c:pt>
                <c:pt idx="3">
                  <c:v>7.3999999999999996E-2</c:v>
                </c:pt>
                <c:pt idx="4">
                  <c:v>0.09</c:v>
                </c:pt>
                <c:pt idx="5">
                  <c:v>5.6000000000000001E-2</c:v>
                </c:pt>
                <c:pt idx="6">
                  <c:v>8.1000000000000003E-2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C8-4CE3-B480-5228C28D301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8336784"/>
        <c:axId val="88337264"/>
      </c:barChart>
      <c:catAx>
        <c:axId val="8833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oppins Light" panose="00000400000000000000" pitchFamily="2" charset="0"/>
                <a:ea typeface="+mn-ea"/>
                <a:cs typeface="Poppins Light" panose="00000400000000000000" pitchFamily="2" charset="0"/>
              </a:defRPr>
            </a:pPr>
            <a:endParaRPr lang="pt-BR"/>
          </a:p>
        </c:txPr>
        <c:crossAx val="88337264"/>
        <c:crosses val="autoZero"/>
        <c:auto val="1"/>
        <c:lblAlgn val="ctr"/>
        <c:lblOffset val="100"/>
        <c:noMultiLvlLbl val="0"/>
      </c:catAx>
      <c:valAx>
        <c:axId val="8833726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88336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oppins Light" panose="00000400000000000000" pitchFamily="2" charset="0"/>
              <a:ea typeface="+mn-ea"/>
              <a:cs typeface="Poppins Light" panose="00000400000000000000" pitchFamily="2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>
          <a:latin typeface="Poppins Light" panose="00000400000000000000" pitchFamily="2" charset="0"/>
          <a:cs typeface="Poppins Light" panose="00000400000000000000" pitchFamily="2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7620</xdr:colOff>
      <xdr:row>25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C1674FC-7F6C-3422-4280-28E6DC254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32420" cy="457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594360</xdr:colOff>
      <xdr:row>25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F733848-4711-6EA6-6337-6A212F9ED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09560" cy="457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594360</xdr:colOff>
      <xdr:row>20</xdr:row>
      <xdr:rowOff>179070</xdr:rowOff>
    </xdr:from>
    <xdr:to>
      <xdr:col>12</xdr:col>
      <xdr:colOff>571500</xdr:colOff>
      <xdr:row>33</xdr:row>
      <xdr:rowOff>7620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795E016-3AF0-43A1-A570-BB11AE133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594360</xdr:colOff>
      <xdr:row>3</xdr:row>
      <xdr:rowOff>167640</xdr:rowOff>
    </xdr:from>
    <xdr:to>
      <xdr:col>12</xdr:col>
      <xdr:colOff>594360</xdr:colOff>
      <xdr:row>20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CC3DEE-CE35-BBB7-6891-63591A1273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</xdr:colOff>
      <xdr:row>52</xdr:row>
      <xdr:rowOff>125730</xdr:rowOff>
    </xdr:from>
    <xdr:to>
      <xdr:col>12</xdr:col>
      <xdr:colOff>365760</xdr:colOff>
      <xdr:row>67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0E5642-1FFA-DA39-E468-9D8C5B3EB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68</xdr:row>
      <xdr:rowOff>99060</xdr:rowOff>
    </xdr:from>
    <xdr:to>
      <xdr:col>12</xdr:col>
      <xdr:colOff>358140</xdr:colOff>
      <xdr:row>83</xdr:row>
      <xdr:rowOff>144780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E6B8FEB-039B-42FD-A2C9-EB6582AEA5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7620</xdr:colOff>
      <xdr:row>84</xdr:row>
      <xdr:rowOff>125730</xdr:rowOff>
    </xdr:from>
    <xdr:to>
      <xdr:col>12</xdr:col>
      <xdr:colOff>365760</xdr:colOff>
      <xdr:row>100</xdr:row>
      <xdr:rowOff>7620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00234C-EA83-2038-6043-36553887E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586740</xdr:colOff>
      <xdr:row>101</xdr:row>
      <xdr:rowOff>11430</xdr:rowOff>
    </xdr:from>
    <xdr:to>
      <xdr:col>12</xdr:col>
      <xdr:colOff>342900</xdr:colOff>
      <xdr:row>115</xdr:row>
      <xdr:rowOff>213360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2ED1326-3D52-6DF5-39E9-7194A8BCC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117</xdr:row>
      <xdr:rowOff>22860</xdr:rowOff>
    </xdr:from>
    <xdr:to>
      <xdr:col>12</xdr:col>
      <xdr:colOff>358140</xdr:colOff>
      <xdr:row>132</xdr:row>
      <xdr:rowOff>53340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EA53901-9B88-EF95-DF11-73D87C15A5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7620</xdr:colOff>
      <xdr:row>132</xdr:row>
      <xdr:rowOff>140970</xdr:rowOff>
    </xdr:from>
    <xdr:to>
      <xdr:col>12</xdr:col>
      <xdr:colOff>365760</xdr:colOff>
      <xdr:row>148</xdr:row>
      <xdr:rowOff>22860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B815C79D-1869-8A71-A1E4-5C3555689B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</xdr:colOff>
      <xdr:row>66</xdr:row>
      <xdr:rowOff>11430</xdr:rowOff>
    </xdr:from>
    <xdr:to>
      <xdr:col>12</xdr:col>
      <xdr:colOff>114300</xdr:colOff>
      <xdr:row>82</xdr:row>
      <xdr:rowOff>41910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5244342-D20A-C4F0-2951-D187F31EC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84</xdr:row>
      <xdr:rowOff>163830</xdr:rowOff>
    </xdr:from>
    <xdr:to>
      <xdr:col>12</xdr:col>
      <xdr:colOff>518160</xdr:colOff>
      <xdr:row>101</xdr:row>
      <xdr:rowOff>156210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602CED5-E200-9FDF-7841-E187759D7A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ia Luiza Moreira Duarte" id="{675731E1-B5C1-457F-AFD3-569633040BB6}" userId="89bbbd6957e0da7b" providerId="Windows Live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ia" refreshedDate="45056.671398726852" createdVersion="8" refreshedVersion="8" minRefreshableVersion="3" recordCount="1031" xr:uid="{56D26042-80D9-450E-AD40-6AD20269649A}">
  <cacheSource type="worksheet">
    <worksheetSource ref="A1:H1048576" sheet="BASE_DOM_INSCRITOS"/>
  </cacheSource>
  <cacheFields count="8">
    <cacheField name="NUM_INSCRICAO" numFmtId="1">
      <sharedItems containsBlank="1" containsMixedTypes="1" containsNumber="1" containsInteger="1" minValue="1" maxValue="1004" count="1002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  <n v="606"/>
        <n v="607"/>
        <n v="608"/>
        <n v="609"/>
        <n v="610"/>
        <n v="611"/>
        <n v="612"/>
        <n v="613"/>
        <n v="614"/>
        <n v="615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2"/>
        <n v="633"/>
        <n v="634"/>
        <n v="635"/>
        <n v="636"/>
        <n v="637"/>
        <n v="638"/>
        <n v="639"/>
        <n v="640"/>
        <n v="641"/>
        <n v="642"/>
        <n v="643"/>
        <n v="644"/>
        <n v="645"/>
        <n v="646"/>
        <n v="647"/>
        <n v="648"/>
        <n v="649"/>
        <n v="650"/>
        <n v="651"/>
        <n v="652"/>
        <n v="653"/>
        <n v="654"/>
        <n v="655"/>
        <n v="656"/>
        <n v="657"/>
        <n v="658"/>
        <n v="659"/>
        <n v="660"/>
        <n v="661"/>
        <n v="662"/>
        <n v="663"/>
        <n v="664"/>
        <n v="665"/>
        <n v="666"/>
        <n v="667"/>
        <n v="668"/>
        <n v="669"/>
        <n v="670"/>
        <n v="671"/>
        <n v="672"/>
        <n v="673"/>
        <n v="674"/>
        <n v="675"/>
        <n v="676"/>
        <n v="677"/>
        <n v="678"/>
        <n v="679"/>
        <n v="680"/>
        <n v="681"/>
        <n v="682"/>
        <n v="683"/>
        <n v="684"/>
        <n v="685"/>
        <n v="686"/>
        <n v="687"/>
        <n v="688"/>
        <n v="689"/>
        <n v="690"/>
        <n v="691"/>
        <n v="692"/>
        <n v="693"/>
        <n v="694"/>
        <n v="695"/>
        <n v="696"/>
        <n v="697"/>
        <n v="698"/>
        <n v="699"/>
        <n v="700"/>
        <n v="701"/>
        <n v="702"/>
        <n v="703"/>
        <n v="704"/>
        <n v="705"/>
        <n v="706"/>
        <n v="707"/>
        <n v="708"/>
        <n v="709"/>
        <n v="710"/>
        <n v="711"/>
        <n v="712"/>
        <n v="713"/>
        <n v="714"/>
        <n v="715"/>
        <n v="716"/>
        <n v="717"/>
        <n v="718"/>
        <n v="719"/>
        <n v="720"/>
        <n v="721"/>
        <n v="722"/>
        <n v="723"/>
        <n v="724"/>
        <n v="725"/>
        <n v="726"/>
        <n v="727"/>
        <n v="728"/>
        <n v="729"/>
        <n v="730"/>
        <n v="731"/>
        <n v="732"/>
        <n v="733"/>
        <n v="734"/>
        <n v="735"/>
        <n v="736"/>
        <n v="737"/>
        <n v="738"/>
        <n v="739"/>
        <n v="740"/>
        <n v="741"/>
        <n v="742"/>
        <n v="743"/>
        <n v="744"/>
        <n v="745"/>
        <n v="746"/>
        <n v="747"/>
        <n v="748"/>
        <n v="749"/>
        <n v="750"/>
        <n v="751"/>
        <n v="752"/>
        <n v="753"/>
        <n v="754"/>
        <n v="755"/>
        <n v="756"/>
        <n v="757"/>
        <n v="758"/>
        <n v="759"/>
        <n v="760"/>
        <n v="761"/>
        <n v="762"/>
        <n v="763"/>
        <n v="764"/>
        <n v="765"/>
        <n v="766"/>
        <n v="767"/>
        <n v="768"/>
        <n v="769"/>
        <n v="770"/>
        <n v="771"/>
        <n v="772"/>
        <n v="773"/>
        <n v="774"/>
        <n v="775"/>
        <n v="776"/>
        <n v="777"/>
        <n v="778"/>
        <n v="779"/>
        <n v="780"/>
        <n v="781"/>
        <n v="782"/>
        <n v="783"/>
        <n v="784"/>
        <n v="785"/>
        <n v="786"/>
        <n v="787"/>
        <n v="788"/>
        <n v="789"/>
        <n v="790"/>
        <n v="791"/>
        <n v="792"/>
        <n v="793"/>
        <n v="794"/>
        <n v="795"/>
        <n v="796"/>
        <n v="797"/>
        <n v="798"/>
        <n v="799"/>
        <n v="800"/>
        <n v="801"/>
        <n v="802"/>
        <n v="803"/>
        <n v="804"/>
        <n v="805"/>
        <n v="806"/>
        <n v="807"/>
        <n v="808"/>
        <n v="809"/>
        <n v="810"/>
        <n v="811"/>
        <n v="812"/>
        <n v="813"/>
        <n v="814"/>
        <n v="815"/>
        <n v="816"/>
        <n v="817"/>
        <n v="818"/>
        <n v="819"/>
        <n v="820"/>
        <n v="821"/>
        <n v="822"/>
        <n v="823"/>
        <n v="824"/>
        <n v="825"/>
        <n v="826"/>
        <n v="827"/>
        <n v="828"/>
        <n v="829"/>
        <n v="830"/>
        <n v="831"/>
        <n v="832"/>
        <n v="833"/>
        <n v="834"/>
        <n v="835"/>
        <n v="836"/>
        <n v="837"/>
        <n v="838"/>
        <n v="839"/>
        <n v="840"/>
        <n v="841"/>
        <n v="842"/>
        <n v="843"/>
        <n v="844"/>
        <n v="845"/>
        <n v="847"/>
        <n v="848"/>
        <n v="849"/>
        <n v="850"/>
        <n v="851"/>
        <n v="852"/>
        <n v="853"/>
        <n v="854"/>
        <n v="855"/>
        <n v="856"/>
        <n v="857"/>
        <n v="858"/>
        <n v="859"/>
        <n v="860"/>
        <n v="861"/>
        <n v="862"/>
        <n v="863"/>
        <n v="864"/>
        <n v="865"/>
        <n v="866"/>
        <n v="867"/>
        <n v="868"/>
        <n v="869"/>
        <n v="870"/>
        <n v="871"/>
        <n v="872"/>
        <n v="873"/>
        <n v="874"/>
        <n v="875"/>
        <n v="876"/>
        <n v="877"/>
        <n v="878"/>
        <n v="879"/>
        <n v="880"/>
        <n v="881"/>
        <n v="882"/>
        <n v="883"/>
        <n v="884"/>
        <n v="885"/>
        <n v="886"/>
        <n v="887"/>
        <n v="888"/>
        <n v="889"/>
        <n v="890"/>
        <n v="891"/>
        <n v="892"/>
        <n v="893"/>
        <n v="894"/>
        <n v="895"/>
        <n v="896"/>
        <n v="897"/>
        <n v="898"/>
        <n v="899"/>
        <n v="901"/>
        <n v="902"/>
        <n v="903"/>
        <n v="904"/>
        <n v="905"/>
        <n v="906"/>
        <n v="907"/>
        <n v="908"/>
        <n v="909"/>
        <n v="910"/>
        <n v="911"/>
        <n v="912"/>
        <n v="913"/>
        <n v="914"/>
        <n v="915"/>
        <n v="916"/>
        <n v="917"/>
        <n v="918"/>
        <n v="919"/>
        <n v="920"/>
        <n v="921"/>
        <n v="922"/>
        <n v="923"/>
        <n v="924"/>
        <n v="925"/>
        <n v="926"/>
        <n v="927"/>
        <n v="928"/>
        <n v="929"/>
        <n v="930"/>
        <n v="931"/>
        <n v="932"/>
        <n v="933"/>
        <n v="934"/>
        <n v="935"/>
        <n v="936"/>
        <n v="938"/>
        <n v="939"/>
        <n v="940"/>
        <n v="941"/>
        <n v="942"/>
        <n v="943"/>
        <n v="944"/>
        <n v="945"/>
        <n v="946"/>
        <n v="947"/>
        <n v="948"/>
        <n v="949"/>
        <n v="950"/>
        <n v="951"/>
        <n v="952"/>
        <n v="953"/>
        <n v="954"/>
        <n v="955"/>
        <n v="956"/>
        <n v="957"/>
        <n v="958"/>
        <n v="959"/>
        <n v="960"/>
        <n v="961"/>
        <n v="962"/>
        <n v="963"/>
        <n v="964"/>
        <n v="965"/>
        <n v="966"/>
        <n v="967"/>
        <n v="968"/>
        <n v="969"/>
        <n v="970"/>
        <n v="971"/>
        <n v="972"/>
        <n v="973"/>
        <n v="974"/>
        <n v="975"/>
        <n v="976"/>
        <n v="977"/>
        <n v="978"/>
        <n v="979"/>
        <n v="980"/>
        <n v="981"/>
        <n v="982"/>
        <n v="983"/>
        <n v="984"/>
        <n v="985"/>
        <n v="986"/>
        <n v="987"/>
        <n v="988"/>
        <n v="989"/>
        <n v="990"/>
        <n v="991"/>
        <n v="992"/>
        <n v="993"/>
        <n v="994"/>
        <n v="995"/>
        <n v="996"/>
        <n v="997"/>
        <n v="998"/>
        <n v="999"/>
        <n v="1000"/>
        <n v="1001"/>
        <n v="1002"/>
        <n v="1003"/>
        <n v="1004"/>
        <s v="384 A"/>
        <m/>
      </sharedItems>
    </cacheField>
    <cacheField name="PRIMEIRO_NOME" numFmtId="0">
      <sharedItems containsBlank="1"/>
    </cacheField>
    <cacheField name="SOBRENOME" numFmtId="0">
      <sharedItems containsBlank="1"/>
    </cacheField>
    <cacheField name="SEXO" numFmtId="0">
      <sharedItems containsBlank="1" count="3">
        <s v="MASCULINO"/>
        <s v="FEMININO"/>
        <m/>
      </sharedItems>
    </cacheField>
    <cacheField name="IDADE" numFmtId="1">
      <sharedItems containsString="0" containsBlank="1" containsNumber="1" containsInteger="1" minValue="10" maxValue="98"/>
    </cacheField>
    <cacheField name="IDADE_QUINQUENAL" numFmtId="0">
      <sharedItems containsBlank="1" count="14">
        <s v="35 A 39 ANOS"/>
        <s v="20 A 24 ANOS"/>
        <s v="45 A 49 ANOS"/>
        <s v="15 A 19 ANOS"/>
        <s v="10 A 14 ANOS"/>
        <s v="25 A 29 ANOS"/>
        <s v="30 A 34 ANOS"/>
        <s v="50 A 54 ANOS"/>
        <s v="40 A 44 ANOS"/>
        <s v="60 A 64 ANOS"/>
        <s v="55 A 59 ANOS"/>
        <s v="65 A 69 ANOS"/>
        <m/>
        <s v="70 ANOS OU MAIS"/>
      </sharedItems>
    </cacheField>
    <cacheField name="RACA_COR_REGISTRO" numFmtId="0">
      <sharedItems containsBlank="1" count="12">
        <s v="BRANCA"/>
        <s v="PARDA"/>
        <s v="PRETA"/>
        <s v="MORENA"/>
        <s v="CABLOCA"/>
        <s v="NATURAL"/>
        <s v="FULA"/>
        <s v="PARDA ESCURA"/>
        <s v="PARDA CLARA"/>
        <s v="MULATA"/>
        <s v="MORENA ESCURA"/>
        <m/>
      </sharedItems>
    </cacheField>
    <cacheField name="STATUS_MARITAL" numFmtId="0">
      <sharedItems containsBlank="1" count="4">
        <s v="CASADO"/>
        <s v="SOLTEIRO"/>
        <s v="VIÚVO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31">
  <r>
    <x v="0"/>
    <s v="ANTONIO"/>
    <s v="TEDESCHI"/>
    <x v="0"/>
    <n v="38"/>
    <x v="0"/>
    <x v="0"/>
    <x v="0"/>
  </r>
  <r>
    <x v="1"/>
    <s v="DOROTHEA"/>
    <s v="MARIA DO ESPIRITO SANTO"/>
    <x v="1"/>
    <n v="22"/>
    <x v="1"/>
    <x v="1"/>
    <x v="1"/>
  </r>
  <r>
    <x v="2"/>
    <s v="FRANCISCO"/>
    <s v="TOLER"/>
    <x v="0"/>
    <n v="48"/>
    <x v="2"/>
    <x v="0"/>
    <x v="1"/>
  </r>
  <r>
    <x v="3"/>
    <s v="REMIGIO"/>
    <s v="JOSÉ FERREIRA"/>
    <x v="0"/>
    <n v="45"/>
    <x v="2"/>
    <x v="1"/>
    <x v="0"/>
  </r>
  <r>
    <x v="4"/>
    <s v="JOANNA"/>
    <s v="MARIA DA CONCEIÇÃO"/>
    <x v="1"/>
    <n v="16"/>
    <x v="3"/>
    <x v="2"/>
    <x v="1"/>
  </r>
  <r>
    <x v="5"/>
    <s v="LIBANIA"/>
    <s v="BENEDICTA DA SILVA"/>
    <x v="1"/>
    <n v="20"/>
    <x v="1"/>
    <x v="1"/>
    <x v="1"/>
  </r>
  <r>
    <x v="6"/>
    <s v="JOSE"/>
    <s v="PELLEGRINO"/>
    <x v="0"/>
    <n v="17"/>
    <x v="3"/>
    <x v="0"/>
    <x v="1"/>
  </r>
  <r>
    <x v="7"/>
    <s v="PAULINA"/>
    <s v="DE OLIVEIRA"/>
    <x v="1"/>
    <n v="12"/>
    <x v="4"/>
    <x v="0"/>
    <x v="1"/>
  </r>
  <r>
    <x v="8"/>
    <s v="MARIA"/>
    <s v="DAS DORES"/>
    <x v="1"/>
    <n v="25"/>
    <x v="5"/>
    <x v="0"/>
    <x v="1"/>
  </r>
  <r>
    <x v="9"/>
    <s v="MANOEL"/>
    <s v="FERREIRA DA CUNHA"/>
    <x v="0"/>
    <n v="33"/>
    <x v="6"/>
    <x v="0"/>
    <x v="1"/>
  </r>
  <r>
    <x v="10"/>
    <s v="JOAQUIM"/>
    <s v="DIAS FENO COIMBRA"/>
    <x v="0"/>
    <n v="16"/>
    <x v="3"/>
    <x v="0"/>
    <x v="1"/>
  </r>
  <r>
    <x v="11"/>
    <s v="OROSINHO"/>
    <s v="CORREA DE CAMARGO"/>
    <x v="0"/>
    <n v="17"/>
    <x v="3"/>
    <x v="0"/>
    <x v="0"/>
  </r>
  <r>
    <x v="12"/>
    <s v="JOSE"/>
    <s v="MARIA"/>
    <x v="0"/>
    <n v="16"/>
    <x v="3"/>
    <x v="0"/>
    <x v="1"/>
  </r>
  <r>
    <x v="13"/>
    <s v="LUIZ"/>
    <s v="DE MELLO"/>
    <x v="0"/>
    <n v="50"/>
    <x v="7"/>
    <x v="0"/>
    <x v="2"/>
  </r>
  <r>
    <x v="14"/>
    <s v="FRANCISCO"/>
    <s v="SANTIAGO VINTES"/>
    <x v="0"/>
    <n v="11"/>
    <x v="4"/>
    <x v="0"/>
    <x v="1"/>
  </r>
  <r>
    <x v="15"/>
    <s v="FRANCISCA"/>
    <s v="MARIA DE JESUS"/>
    <x v="1"/>
    <n v="50"/>
    <x v="7"/>
    <x v="2"/>
    <x v="1"/>
  </r>
  <r>
    <x v="16"/>
    <s v="JOANNA"/>
    <s v="CANDIDA DE OLIVEIRA"/>
    <x v="1"/>
    <n v="20"/>
    <x v="1"/>
    <x v="1"/>
    <x v="1"/>
  </r>
  <r>
    <x v="17"/>
    <s v="VICÊNCIA"/>
    <s v="MARIA DAS DORES"/>
    <x v="1"/>
    <n v="40"/>
    <x v="8"/>
    <x v="2"/>
    <x v="0"/>
  </r>
  <r>
    <x v="18"/>
    <s v="UMBELINA"/>
    <s v="MARIA"/>
    <x v="1"/>
    <n v="15"/>
    <x v="3"/>
    <x v="1"/>
    <x v="0"/>
  </r>
  <r>
    <x v="19"/>
    <s v="VICÊNCIA"/>
    <s v="MARIA THEREZA"/>
    <x v="1"/>
    <n v="32"/>
    <x v="6"/>
    <x v="2"/>
    <x v="1"/>
  </r>
  <r>
    <x v="20"/>
    <s v="ALIXANDRE"/>
    <s v="GASPAR"/>
    <x v="0"/>
    <n v="52"/>
    <x v="7"/>
    <x v="0"/>
    <x v="1"/>
  </r>
  <r>
    <x v="21"/>
    <s v="GUILHERMINA"/>
    <s v="MARIA DA CONCEIÇÃO"/>
    <x v="1"/>
    <n v="44"/>
    <x v="8"/>
    <x v="1"/>
    <x v="1"/>
  </r>
  <r>
    <x v="22"/>
    <s v="VIRGILIO"/>
    <s v="ELOY DOS SANTOS"/>
    <x v="0"/>
    <n v="27"/>
    <x v="5"/>
    <x v="2"/>
    <x v="1"/>
  </r>
  <r>
    <x v="23"/>
    <s v="JOÃO"/>
    <s v="EVANGELISTA PEDROSO"/>
    <x v="0"/>
    <n v="22"/>
    <x v="1"/>
    <x v="0"/>
    <x v="1"/>
  </r>
  <r>
    <x v="24"/>
    <s v="FELICIDADE"/>
    <s v="PIRES XAVIER"/>
    <x v="1"/>
    <n v="23"/>
    <x v="1"/>
    <x v="0"/>
    <x v="0"/>
  </r>
  <r>
    <x v="25"/>
    <s v="ANTONIA"/>
    <s v="BARBOSA ARRUDA"/>
    <x v="1"/>
    <n v="48"/>
    <x v="2"/>
    <x v="1"/>
    <x v="2"/>
  </r>
  <r>
    <x v="26"/>
    <s v="RITA"/>
    <s v="DE CASTRO NOGUEIRA"/>
    <x v="1"/>
    <n v="17"/>
    <x v="3"/>
    <x v="2"/>
    <x v="0"/>
  </r>
  <r>
    <x v="27"/>
    <s v="LEONOR"/>
    <s v="CAROLINA ALVES"/>
    <x v="1"/>
    <n v="18"/>
    <x v="3"/>
    <x v="1"/>
    <x v="0"/>
  </r>
  <r>
    <x v="28"/>
    <s v="MANOEL"/>
    <s v="BOTELHO"/>
    <x v="0"/>
    <n v="50"/>
    <x v="7"/>
    <x v="0"/>
    <x v="1"/>
  </r>
  <r>
    <x v="29"/>
    <s v="FRANCISCA"/>
    <s v="DE PAULA OLIVEIRA"/>
    <x v="1"/>
    <n v="50"/>
    <x v="7"/>
    <x v="1"/>
    <x v="1"/>
  </r>
  <r>
    <x v="30"/>
    <s v="SIMPHOROZA"/>
    <s v="MARIA RODRIGUES"/>
    <x v="1"/>
    <n v="30"/>
    <x v="6"/>
    <x v="2"/>
    <x v="1"/>
  </r>
  <r>
    <x v="31"/>
    <s v="RITA"/>
    <s v="MARIA DA CONCEIÇÃO"/>
    <x v="1"/>
    <n v="18"/>
    <x v="3"/>
    <x v="2"/>
    <x v="0"/>
  </r>
  <r>
    <x v="32"/>
    <s v="GALDINO"/>
    <s v="LEOPOLDO DE BARROS"/>
    <x v="0"/>
    <n v="14"/>
    <x v="4"/>
    <x v="2"/>
    <x v="1"/>
  </r>
  <r>
    <x v="33"/>
    <s v="HONORATO"/>
    <s v="GONÇALVES DIAS"/>
    <x v="0"/>
    <n v="20"/>
    <x v="1"/>
    <x v="1"/>
    <x v="0"/>
  </r>
  <r>
    <x v="34"/>
    <s v="RITA"/>
    <s v="DE CASSIA"/>
    <x v="1"/>
    <n v="16"/>
    <x v="3"/>
    <x v="2"/>
    <x v="1"/>
  </r>
  <r>
    <x v="35"/>
    <s v="ANTONIO"/>
    <s v="DOS SANTOS PINTO"/>
    <x v="0"/>
    <n v="25"/>
    <x v="5"/>
    <x v="0"/>
    <x v="1"/>
  </r>
  <r>
    <x v="36"/>
    <s v="CAETANA"/>
    <s v="IGNACIA DE ANDRADE"/>
    <x v="1"/>
    <n v="30"/>
    <x v="6"/>
    <x v="2"/>
    <x v="1"/>
  </r>
  <r>
    <x v="37"/>
    <s v="VALYRA"/>
    <s v="RODRIGUES JORDÃO"/>
    <x v="1"/>
    <n v="42"/>
    <x v="8"/>
    <x v="2"/>
    <x v="1"/>
  </r>
  <r>
    <x v="38"/>
    <s v="BENEDICTA"/>
    <s v="MATRIA MOYSES"/>
    <x v="1"/>
    <n v="21"/>
    <x v="1"/>
    <x v="2"/>
    <x v="1"/>
  </r>
  <r>
    <x v="39"/>
    <s v="JOANNA"/>
    <s v="MARIA DA CONCEIÇÃO"/>
    <x v="1"/>
    <n v="50"/>
    <x v="7"/>
    <x v="1"/>
    <x v="1"/>
  </r>
  <r>
    <x v="40"/>
    <s v="THEODORO"/>
    <s v="DE SOUZA RAYMUNDO"/>
    <x v="0"/>
    <n v="35"/>
    <x v="0"/>
    <x v="2"/>
    <x v="0"/>
  </r>
  <r>
    <x v="41"/>
    <s v="ANDRE"/>
    <s v="RIBEIRO"/>
    <x v="0"/>
    <n v="41"/>
    <x v="8"/>
    <x v="0"/>
    <x v="1"/>
  </r>
  <r>
    <x v="42"/>
    <s v="BENEDICTA"/>
    <s v="DOS ANJOS"/>
    <x v="1"/>
    <n v="31"/>
    <x v="6"/>
    <x v="0"/>
    <x v="1"/>
  </r>
  <r>
    <x v="43"/>
    <s v="JACOB"/>
    <s v="MARCON"/>
    <x v="0"/>
    <n v="30"/>
    <x v="6"/>
    <x v="0"/>
    <x v="1"/>
  </r>
  <r>
    <x v="44"/>
    <s v="BRÁULIO"/>
    <s v="BRAGA"/>
    <x v="0"/>
    <n v="20"/>
    <x v="1"/>
    <x v="1"/>
    <x v="1"/>
  </r>
  <r>
    <x v="45"/>
    <s v="BENEDICTO"/>
    <s v="PIO PEIXOTO"/>
    <x v="0"/>
    <n v="18"/>
    <x v="3"/>
    <x v="1"/>
    <x v="2"/>
  </r>
  <r>
    <x v="46"/>
    <s v="MARIA"/>
    <s v="LUIZA DO ROZARIO"/>
    <x v="1"/>
    <n v="48"/>
    <x v="2"/>
    <x v="2"/>
    <x v="1"/>
  </r>
  <r>
    <x v="47"/>
    <s v="HONORATO"/>
    <s v="CARLOS DE ALMEIDA"/>
    <x v="0"/>
    <n v="20"/>
    <x v="1"/>
    <x v="0"/>
    <x v="3"/>
  </r>
  <r>
    <x v="48"/>
    <s v="MANOEL"/>
    <s v="DE QUEIROZ"/>
    <x v="0"/>
    <n v="30"/>
    <x v="6"/>
    <x v="1"/>
    <x v="1"/>
  </r>
  <r>
    <x v="49"/>
    <s v="CAETANO"/>
    <s v="FELIPPE DA CRUZ"/>
    <x v="0"/>
    <n v="42"/>
    <x v="8"/>
    <x v="2"/>
    <x v="1"/>
  </r>
  <r>
    <x v="50"/>
    <s v="CLOTILDES"/>
    <s v="DOS PASSOS"/>
    <x v="1"/>
    <n v="19"/>
    <x v="3"/>
    <x v="1"/>
    <x v="0"/>
  </r>
  <r>
    <x v="51"/>
    <s v="SEBASTIANA"/>
    <s v="MARIA DO ESPIRITO SANTO"/>
    <x v="1"/>
    <n v="22"/>
    <x v="1"/>
    <x v="0"/>
    <x v="1"/>
  </r>
  <r>
    <x v="52"/>
    <s v="ARTIDORO"/>
    <s v="GIL BRAZ"/>
    <x v="0"/>
    <n v="25"/>
    <x v="5"/>
    <x v="2"/>
    <x v="1"/>
  </r>
  <r>
    <x v="53"/>
    <s v="MIGUEL"/>
    <s v="DA SILVA VERISSIMO"/>
    <x v="0"/>
    <n v="29"/>
    <x v="5"/>
    <x v="0"/>
    <x v="1"/>
  </r>
  <r>
    <x v="54"/>
    <s v="JOAQUIM"/>
    <s v="RODRIGUES PINTO"/>
    <x v="0"/>
    <n v="49"/>
    <x v="2"/>
    <x v="0"/>
    <x v="2"/>
  </r>
  <r>
    <x v="55"/>
    <s v="MARIA"/>
    <s v="ISABEL XAVIER"/>
    <x v="1"/>
    <n v="26"/>
    <x v="5"/>
    <x v="1"/>
    <x v="0"/>
  </r>
  <r>
    <x v="56"/>
    <s v="MARIA"/>
    <s v="DE JESUS"/>
    <x v="1"/>
    <n v="30"/>
    <x v="6"/>
    <x v="0"/>
    <x v="1"/>
  </r>
  <r>
    <x v="57"/>
    <s v="JOÃO"/>
    <s v="MACHADO"/>
    <x v="0"/>
    <n v="17"/>
    <x v="3"/>
    <x v="1"/>
    <x v="2"/>
  </r>
  <r>
    <x v="58"/>
    <s v="ANTONIA"/>
    <s v="ELIZA SCHAEL"/>
    <x v="1"/>
    <n v="36"/>
    <x v="0"/>
    <x v="0"/>
    <x v="2"/>
  </r>
  <r>
    <x v="59"/>
    <s v="ANTONIO"/>
    <s v="DOS SANTOS FERREIRA"/>
    <x v="0"/>
    <n v="38"/>
    <x v="0"/>
    <x v="0"/>
    <x v="1"/>
  </r>
  <r>
    <x v="60"/>
    <s v="JANUARIO"/>
    <s v="FRANCISCO ELESBAO"/>
    <x v="0"/>
    <n v="46"/>
    <x v="2"/>
    <x v="2"/>
    <x v="1"/>
  </r>
  <r>
    <x v="61"/>
    <s v="RITA"/>
    <s v="ROZA VICTALINA"/>
    <x v="1"/>
    <n v="36"/>
    <x v="0"/>
    <x v="1"/>
    <x v="0"/>
  </r>
  <r>
    <x v="62"/>
    <s v="MARIA"/>
    <s v="ROZA"/>
    <x v="1"/>
    <n v="60"/>
    <x v="9"/>
    <x v="2"/>
    <x v="1"/>
  </r>
  <r>
    <x v="63"/>
    <s v="SOPHIA"/>
    <s v="FRANCISCA DE OLIVEIRA"/>
    <x v="1"/>
    <n v="27"/>
    <x v="5"/>
    <x v="2"/>
    <x v="1"/>
  </r>
  <r>
    <x v="64"/>
    <s v="JOSE"/>
    <s v="DA COSTA"/>
    <x v="0"/>
    <n v="22"/>
    <x v="1"/>
    <x v="3"/>
    <x v="1"/>
  </r>
  <r>
    <x v="65"/>
    <s v="JERONYMO"/>
    <s v="NANI"/>
    <x v="0"/>
    <n v="23"/>
    <x v="1"/>
    <x v="0"/>
    <x v="1"/>
  </r>
  <r>
    <x v="66"/>
    <s v="JOSE"/>
    <s v="LOPES"/>
    <x v="0"/>
    <n v="20"/>
    <x v="1"/>
    <x v="0"/>
    <x v="2"/>
  </r>
  <r>
    <x v="67"/>
    <s v="HERMANN"/>
    <s v="KOHLS"/>
    <x v="0"/>
    <n v="25"/>
    <x v="5"/>
    <x v="4"/>
    <x v="1"/>
  </r>
  <r>
    <x v="68"/>
    <s v="GENEROZA"/>
    <s v="MARIA DA CONCEIÇÃO"/>
    <x v="1"/>
    <n v="37"/>
    <x v="0"/>
    <x v="1"/>
    <x v="2"/>
  </r>
  <r>
    <x v="69"/>
    <s v="MARIA"/>
    <s v="JOAQUINA DE OLIVEIRA"/>
    <x v="1"/>
    <n v="29"/>
    <x v="5"/>
    <x v="0"/>
    <x v="0"/>
  </r>
  <r>
    <x v="70"/>
    <s v="FORTUNATA"/>
    <s v="VIEIRA DE MORAES"/>
    <x v="1"/>
    <n v="50"/>
    <x v="7"/>
    <x v="0"/>
    <x v="1"/>
  </r>
  <r>
    <x v="71"/>
    <s v="ANTONIO"/>
    <s v="DOS SANTOS"/>
    <x v="0"/>
    <n v="27"/>
    <x v="5"/>
    <x v="0"/>
    <x v="1"/>
  </r>
  <r>
    <x v="72"/>
    <s v="INNOCENCIA"/>
    <s v="MARIA DE JEZUS"/>
    <x v="1"/>
    <n v="31"/>
    <x v="6"/>
    <x v="0"/>
    <x v="2"/>
  </r>
  <r>
    <x v="73"/>
    <s v="ANTONIO"/>
    <s v="FRANCO DE ALVARENGA"/>
    <x v="0"/>
    <n v="38"/>
    <x v="0"/>
    <x v="1"/>
    <x v="1"/>
  </r>
  <r>
    <x v="74"/>
    <s v="PRISCILIANA"/>
    <s v="MARIA DO CARMO"/>
    <x v="1"/>
    <n v="25"/>
    <x v="5"/>
    <x v="1"/>
    <x v="1"/>
  </r>
  <r>
    <x v="75"/>
    <s v="MARIA"/>
    <s v="CHRESTINA DA SILVA"/>
    <x v="1"/>
    <n v="37"/>
    <x v="0"/>
    <x v="2"/>
    <x v="1"/>
  </r>
  <r>
    <x v="76"/>
    <s v="JESUÍNA"/>
    <s v="DA FONSECA"/>
    <x v="1"/>
    <n v="22"/>
    <x v="1"/>
    <x v="1"/>
    <x v="1"/>
  </r>
  <r>
    <x v="77"/>
    <s v="BELISARIA"/>
    <s v="MARIA DE JESUS"/>
    <x v="1"/>
    <n v="19"/>
    <x v="3"/>
    <x v="1"/>
    <x v="1"/>
  </r>
  <r>
    <x v="78"/>
    <s v="VICTORIA"/>
    <s v="MARIA DE JESUS"/>
    <x v="1"/>
    <n v="30"/>
    <x v="6"/>
    <x v="2"/>
    <x v="1"/>
  </r>
  <r>
    <x v="79"/>
    <s v="BRANDINA"/>
    <s v="ROZA"/>
    <x v="1"/>
    <n v="30"/>
    <x v="6"/>
    <x v="2"/>
    <x v="0"/>
  </r>
  <r>
    <x v="80"/>
    <s v="FIDENCIO"/>
    <s v="FERREIRA"/>
    <x v="0"/>
    <n v="18"/>
    <x v="3"/>
    <x v="2"/>
    <x v="1"/>
  </r>
  <r>
    <x v="81"/>
    <s v="MARIA"/>
    <s v="JOSE DA CONCEIÇÃO"/>
    <x v="1"/>
    <n v="34"/>
    <x v="6"/>
    <x v="0"/>
    <x v="2"/>
  </r>
  <r>
    <x v="82"/>
    <s v="ANTONIO"/>
    <s v="SALGADO"/>
    <x v="0"/>
    <n v="30"/>
    <x v="6"/>
    <x v="5"/>
    <x v="1"/>
  </r>
  <r>
    <x v="83"/>
    <s v="GENEROZA"/>
    <s v="MARIA DA CONCEIÇÃO"/>
    <x v="1"/>
    <n v="17"/>
    <x v="3"/>
    <x v="0"/>
    <x v="1"/>
  </r>
  <r>
    <x v="84"/>
    <s v="ANNA"/>
    <s v="AUGUSTA DE CASTRO"/>
    <x v="1"/>
    <n v="23"/>
    <x v="1"/>
    <x v="1"/>
    <x v="1"/>
  </r>
  <r>
    <x v="85"/>
    <s v="MARIA"/>
    <s v="JOAQUINA DOS SANTOS"/>
    <x v="1"/>
    <n v="50"/>
    <x v="7"/>
    <x v="1"/>
    <x v="1"/>
  </r>
  <r>
    <x v="86"/>
    <s v="MARIA"/>
    <s v="FRANCISCA DE ALMEIDA"/>
    <x v="1"/>
    <n v="27"/>
    <x v="5"/>
    <x v="0"/>
    <x v="0"/>
  </r>
  <r>
    <x v="87"/>
    <s v="LEOPOLDINA"/>
    <s v="ANGELINA DO CARMO"/>
    <x v="1"/>
    <n v="32"/>
    <x v="6"/>
    <x v="2"/>
    <x v="0"/>
  </r>
  <r>
    <x v="88"/>
    <s v="ANNA"/>
    <s v="CANDIDA BARBOZA"/>
    <x v="1"/>
    <n v="54"/>
    <x v="7"/>
    <x v="0"/>
    <x v="1"/>
  </r>
  <r>
    <x v="89"/>
    <s v="VICÊNCIA"/>
    <s v="MARIA DE JESUS"/>
    <x v="1"/>
    <n v="48"/>
    <x v="2"/>
    <x v="2"/>
    <x v="2"/>
  </r>
  <r>
    <x v="90"/>
    <s v="DOROTHEU"/>
    <s v="AUGUSTO SULANY"/>
    <x v="0"/>
    <n v="32"/>
    <x v="6"/>
    <x v="0"/>
    <x v="2"/>
  </r>
  <r>
    <x v="91"/>
    <s v="ROBERTO"/>
    <s v="RODRIGUES ARRUDA"/>
    <x v="0"/>
    <n v="30"/>
    <x v="6"/>
    <x v="2"/>
    <x v="1"/>
  </r>
  <r>
    <x v="92"/>
    <s v="JOSE"/>
    <s v="PAULINO"/>
    <x v="0"/>
    <n v="20"/>
    <x v="1"/>
    <x v="1"/>
    <x v="1"/>
  </r>
  <r>
    <x v="93"/>
    <s v="EUFRAZIA"/>
    <s v="MARIA DAS DORES"/>
    <x v="1"/>
    <n v="59"/>
    <x v="10"/>
    <x v="1"/>
    <x v="1"/>
  </r>
  <r>
    <x v="94"/>
    <s v="ANNA"/>
    <s v="MARIA"/>
    <x v="1"/>
    <n v="40"/>
    <x v="8"/>
    <x v="1"/>
    <x v="1"/>
  </r>
  <r>
    <x v="95"/>
    <s v="PAULO"/>
    <s v="SCHULSTER"/>
    <x v="0"/>
    <n v="26"/>
    <x v="5"/>
    <x v="0"/>
    <x v="1"/>
  </r>
  <r>
    <x v="96"/>
    <s v="MARIA"/>
    <s v="DAS DORES DO ESPÍRITO SANTO"/>
    <x v="1"/>
    <n v="30"/>
    <x v="6"/>
    <x v="1"/>
    <x v="1"/>
  </r>
  <r>
    <x v="97"/>
    <s v="IGNACIA"/>
    <s v="VIEIRA DE CAMARGO"/>
    <x v="1"/>
    <n v="48"/>
    <x v="2"/>
    <x v="1"/>
    <x v="1"/>
  </r>
  <r>
    <x v="98"/>
    <s v="MATHELDE"/>
    <s v="KECHT"/>
    <x v="1"/>
    <n v="24"/>
    <x v="1"/>
    <x v="4"/>
    <x v="1"/>
  </r>
  <r>
    <x v="99"/>
    <s v="BERTHA"/>
    <s v="MONTON"/>
    <x v="1"/>
    <n v="33"/>
    <x v="6"/>
    <x v="4"/>
    <x v="0"/>
  </r>
  <r>
    <x v="100"/>
    <s v="NICOLAU"/>
    <s v="MARONI"/>
    <x v="0"/>
    <n v="25"/>
    <x v="5"/>
    <x v="0"/>
    <x v="1"/>
  </r>
  <r>
    <x v="101"/>
    <s v="LUZIA"/>
    <s v="BRÍGIDA DA CONCEIÇÃO "/>
    <x v="1"/>
    <n v="50"/>
    <x v="7"/>
    <x v="1"/>
    <x v="0"/>
  </r>
  <r>
    <x v="102"/>
    <s v="ROMÃO"/>
    <s v="TOLEDO DE CAMPOS"/>
    <x v="0"/>
    <n v="14"/>
    <x v="4"/>
    <x v="4"/>
    <x v="0"/>
  </r>
  <r>
    <x v="103"/>
    <s v="GRACILIANA"/>
    <s v="DA SILVA SOLANO"/>
    <x v="1"/>
    <n v="22"/>
    <x v="1"/>
    <x v="0"/>
    <x v="0"/>
  </r>
  <r>
    <x v="104"/>
    <s v="ANNA"/>
    <s v="MA DE CARVALHO"/>
    <x v="1"/>
    <n v="18"/>
    <x v="3"/>
    <x v="0"/>
    <x v="0"/>
  </r>
  <r>
    <x v="105"/>
    <s v="THEREZA"/>
    <s v="MARIA DA SILVA"/>
    <x v="1"/>
    <n v="25"/>
    <x v="5"/>
    <x v="1"/>
    <x v="0"/>
  </r>
  <r>
    <x v="106"/>
    <s v="EDUARDA"/>
    <s v="MARIA DA CONCEIÇÃO "/>
    <x v="1"/>
    <n v="21"/>
    <x v="1"/>
    <x v="0"/>
    <x v="1"/>
  </r>
  <r>
    <x v="107"/>
    <s v="PRUDÊNCIA"/>
    <s v="MARIA DAS DORES"/>
    <x v="1"/>
    <n v="50"/>
    <x v="7"/>
    <x v="2"/>
    <x v="1"/>
  </r>
  <r>
    <x v="108"/>
    <s v="FRANCISCO"/>
    <s v="ANTONIO DA CUNHA"/>
    <x v="0"/>
    <n v="48"/>
    <x v="2"/>
    <x v="1"/>
    <x v="0"/>
  </r>
  <r>
    <x v="109"/>
    <s v="IRIA"/>
    <s v="DE OLIVEIRA"/>
    <x v="1"/>
    <n v="37"/>
    <x v="0"/>
    <x v="1"/>
    <x v="1"/>
  </r>
  <r>
    <x v="110"/>
    <s v="MARIA"/>
    <s v="JOANNA"/>
    <x v="1"/>
    <n v="38"/>
    <x v="0"/>
    <x v="1"/>
    <x v="1"/>
  </r>
  <r>
    <x v="111"/>
    <s v="ALBINA"/>
    <s v="DE MELLO"/>
    <x v="1"/>
    <n v="22"/>
    <x v="1"/>
    <x v="0"/>
    <x v="1"/>
  </r>
  <r>
    <x v="112"/>
    <s v="GENEROSA"/>
    <s v="MARIA DA CONCEIÇÃO "/>
    <x v="1"/>
    <n v="40"/>
    <x v="8"/>
    <x v="1"/>
    <x v="1"/>
  </r>
  <r>
    <x v="113"/>
    <s v="AMÉLIA"/>
    <s v="LEOPOLDINA SOARES"/>
    <x v="1"/>
    <n v="47"/>
    <x v="2"/>
    <x v="2"/>
    <x v="1"/>
  </r>
  <r>
    <x v="114"/>
    <s v="MARIA"/>
    <s v="JOSÉ TELLES DE MENEZES"/>
    <x v="1"/>
    <n v="37"/>
    <x v="0"/>
    <x v="0"/>
    <x v="0"/>
  </r>
  <r>
    <x v="115"/>
    <s v="LAURA"/>
    <s v="MARIANNA"/>
    <x v="1"/>
    <n v="17"/>
    <x v="3"/>
    <x v="0"/>
    <x v="1"/>
  </r>
  <r>
    <x v="116"/>
    <s v="THEREZA"/>
    <s v="MARIA DE JESUS"/>
    <x v="1"/>
    <n v="26"/>
    <x v="5"/>
    <x v="1"/>
    <x v="1"/>
  </r>
  <r>
    <x v="117"/>
    <s v="PEDRO"/>
    <s v="SILVERA DO AMARAL"/>
    <x v="0"/>
    <n v="20"/>
    <x v="1"/>
    <x v="0"/>
    <x v="1"/>
  </r>
  <r>
    <x v="118"/>
    <s v="MARIA"/>
    <s v="JOANNA"/>
    <x v="1"/>
    <n v="19"/>
    <x v="3"/>
    <x v="0"/>
    <x v="1"/>
  </r>
  <r>
    <x v="119"/>
    <s v="FORTUNATO"/>
    <s v="GOMES"/>
    <x v="0"/>
    <n v="38"/>
    <x v="0"/>
    <x v="2"/>
    <x v="0"/>
  </r>
  <r>
    <x v="120"/>
    <s v="LUIZ"/>
    <s v="MEI"/>
    <x v="0"/>
    <n v="39"/>
    <x v="0"/>
    <x v="0"/>
    <x v="1"/>
  </r>
  <r>
    <x v="121"/>
    <s v="ADRIANO"/>
    <s v="ORSI"/>
    <x v="0"/>
    <n v="27"/>
    <x v="5"/>
    <x v="0"/>
    <x v="1"/>
  </r>
  <r>
    <x v="122"/>
    <s v="MARIA"/>
    <s v="CAETANA DA CONCEIÇÃO "/>
    <x v="1"/>
    <n v="22"/>
    <x v="1"/>
    <x v="2"/>
    <x v="0"/>
  </r>
  <r>
    <x v="123"/>
    <s v="MARIA"/>
    <s v="SOARES"/>
    <x v="1"/>
    <n v="28"/>
    <x v="5"/>
    <x v="2"/>
    <x v="1"/>
  </r>
  <r>
    <x v="124"/>
    <s v="FELIPPE"/>
    <s v="SOARES"/>
    <x v="0"/>
    <n v="17"/>
    <x v="3"/>
    <x v="2"/>
    <x v="1"/>
  </r>
  <r>
    <x v="125"/>
    <s v="JOÃO"/>
    <s v="BAPRETOSISTA BARBOZA"/>
    <x v="0"/>
    <n v="29"/>
    <x v="5"/>
    <x v="0"/>
    <x v="1"/>
  </r>
  <r>
    <x v="126"/>
    <s v="MANUEL"/>
    <s v="PEDRA"/>
    <x v="0"/>
    <n v="24"/>
    <x v="1"/>
    <x v="0"/>
    <x v="1"/>
  </r>
  <r>
    <x v="127"/>
    <s v="VALLENTINO"/>
    <s v="DALTURAI"/>
    <x v="0"/>
    <n v="26"/>
    <x v="5"/>
    <x v="0"/>
    <x v="1"/>
  </r>
  <r>
    <x v="128"/>
    <s v="AUGUSTO"/>
    <s v="POPKE"/>
    <x v="0"/>
    <n v="24"/>
    <x v="1"/>
    <x v="0"/>
    <x v="1"/>
  </r>
  <r>
    <x v="129"/>
    <s v="MARTHA"/>
    <s v="MARIA DAS DORES"/>
    <x v="1"/>
    <n v="24"/>
    <x v="1"/>
    <x v="2"/>
    <x v="1"/>
  </r>
  <r>
    <x v="130"/>
    <s v="ANNA"/>
    <s v="LUIZA DA SILVA"/>
    <x v="1"/>
    <n v="38"/>
    <x v="0"/>
    <x v="0"/>
    <x v="1"/>
  </r>
  <r>
    <x v="131"/>
    <s v="FRANCISCO"/>
    <s v="DO REGULARO VITAL"/>
    <x v="0"/>
    <n v="23"/>
    <x v="1"/>
    <x v="0"/>
    <x v="1"/>
  </r>
  <r>
    <x v="132"/>
    <s v="MARIA"/>
    <s v="CONSTANÇA"/>
    <x v="1"/>
    <n v="25"/>
    <x v="5"/>
    <x v="1"/>
    <x v="0"/>
  </r>
  <r>
    <x v="133"/>
    <s v="FELIPE"/>
    <s v="JUVENCIO"/>
    <x v="0"/>
    <n v="21"/>
    <x v="1"/>
    <x v="1"/>
    <x v="0"/>
  </r>
  <r>
    <x v="134"/>
    <s v="JOSE"/>
    <s v="LEONI"/>
    <x v="0"/>
    <n v="23"/>
    <x v="1"/>
    <x v="0"/>
    <x v="0"/>
  </r>
  <r>
    <x v="135"/>
    <s v="CARLOS"/>
    <s v="EBERHARDT"/>
    <x v="0"/>
    <n v="17"/>
    <x v="3"/>
    <x v="0"/>
    <x v="1"/>
  </r>
  <r>
    <x v="136"/>
    <s v="JERONYMO"/>
    <s v="DE CASTRO"/>
    <x v="0"/>
    <n v="60"/>
    <x v="9"/>
    <x v="2"/>
    <x v="1"/>
  </r>
  <r>
    <x v="137"/>
    <s v="ANTONIO"/>
    <s v="DE ABREU NABO"/>
    <x v="0"/>
    <n v="66"/>
    <x v="11"/>
    <x v="0"/>
    <x v="2"/>
  </r>
  <r>
    <x v="138"/>
    <s v="CHRISTIANO"/>
    <s v="BRACKER"/>
    <x v="0"/>
    <n v="40"/>
    <x v="8"/>
    <x v="0"/>
    <x v="1"/>
  </r>
  <r>
    <x v="139"/>
    <s v="LUIZ"/>
    <s v="FERNANDES MONTEIRO"/>
    <x v="0"/>
    <n v="51"/>
    <x v="7"/>
    <x v="0"/>
    <x v="2"/>
  </r>
  <r>
    <x v="140"/>
    <s v="MAGARIDA"/>
    <s v="PINTO"/>
    <x v="1"/>
    <n v="48"/>
    <x v="2"/>
    <x v="2"/>
    <x v="1"/>
  </r>
  <r>
    <x v="141"/>
    <s v="MARIANA"/>
    <s v="UMBELINA DA CONCEIÇÃO "/>
    <x v="1"/>
    <n v="50"/>
    <x v="7"/>
    <x v="2"/>
    <x v="0"/>
  </r>
  <r>
    <x v="142"/>
    <s v="CATHARINA"/>
    <s v="ANDREOSI"/>
    <x v="1"/>
    <n v="35"/>
    <x v="0"/>
    <x v="0"/>
    <x v="0"/>
  </r>
  <r>
    <x v="143"/>
    <s v="CLAUDINA"/>
    <s v="AURIA DE CAMPOS"/>
    <x v="1"/>
    <n v="27"/>
    <x v="5"/>
    <x v="6"/>
    <x v="0"/>
  </r>
  <r>
    <x v="144"/>
    <s v="ROSA"/>
    <s v="MARIA DA SILVA"/>
    <x v="1"/>
    <n v="22"/>
    <x v="1"/>
    <x v="0"/>
    <x v="1"/>
  </r>
  <r>
    <x v="145"/>
    <s v="IGNÁCIO"/>
    <s v="PIRES"/>
    <x v="0"/>
    <n v="56"/>
    <x v="10"/>
    <x v="1"/>
    <x v="1"/>
  </r>
  <r>
    <x v="146"/>
    <s v="FRANCISCO"/>
    <s v="SCAPELLI"/>
    <x v="0"/>
    <n v="38"/>
    <x v="0"/>
    <x v="3"/>
    <x v="1"/>
  </r>
  <r>
    <x v="147"/>
    <s v="OLYMPIO"/>
    <s v="SALUSTIANO"/>
    <x v="0"/>
    <n v="42"/>
    <x v="8"/>
    <x v="2"/>
    <x v="1"/>
  </r>
  <r>
    <x v="148"/>
    <s v="ZULMIRA"/>
    <s v="MARCONDES"/>
    <x v="1"/>
    <n v="24"/>
    <x v="1"/>
    <x v="2"/>
    <x v="1"/>
  </r>
  <r>
    <x v="149"/>
    <s v="LAURA"/>
    <s v="MARIA DE JEZUS"/>
    <x v="1"/>
    <n v="22"/>
    <x v="1"/>
    <x v="2"/>
    <x v="0"/>
  </r>
  <r>
    <x v="150"/>
    <s v="BEMVINDA"/>
    <s v="MARIA DA CONCEIÇÃO"/>
    <x v="1"/>
    <n v="38"/>
    <x v="0"/>
    <x v="1"/>
    <x v="1"/>
  </r>
  <r>
    <x v="151"/>
    <s v="EULÁLIA"/>
    <s v="DO SACRAMENTO"/>
    <x v="1"/>
    <n v="56"/>
    <x v="10"/>
    <x v="2"/>
    <x v="1"/>
  </r>
  <r>
    <x v="152"/>
    <s v="LUIZA"/>
    <s v="UMBELINA DA CRUZ"/>
    <x v="1"/>
    <n v="22"/>
    <x v="1"/>
    <x v="1"/>
    <x v="1"/>
  </r>
  <r>
    <x v="153"/>
    <s v="CATHARINA"/>
    <s v="DE AGUIM"/>
    <x v="1"/>
    <n v="28"/>
    <x v="5"/>
    <x v="2"/>
    <x v="1"/>
  </r>
  <r>
    <x v="154"/>
    <s v="BENEDICTO"/>
    <s v="LUIZ DE OLIVEIRA"/>
    <x v="0"/>
    <n v="12"/>
    <x v="4"/>
    <x v="6"/>
    <x v="0"/>
  </r>
  <r>
    <x v="155"/>
    <s v="SEBASTIANA"/>
    <s v="FERRAZ DE CAMPOS"/>
    <x v="1"/>
    <n v="24"/>
    <x v="1"/>
    <x v="6"/>
    <x v="1"/>
  </r>
  <r>
    <x v="156"/>
    <s v="MARIA"/>
    <s v="DA CONCEIÇÃO "/>
    <x v="1"/>
    <n v="39"/>
    <x v="0"/>
    <x v="3"/>
    <x v="1"/>
  </r>
  <r>
    <x v="157"/>
    <s v="BERNARDINA"/>
    <s v="MARIA DO ESPÍRITO SANTO"/>
    <x v="1"/>
    <n v="22"/>
    <x v="1"/>
    <x v="1"/>
    <x v="0"/>
  </r>
  <r>
    <x v="158"/>
    <s v="CAMILLA"/>
    <s v="CÂNDIDA"/>
    <x v="1"/>
    <n v="40"/>
    <x v="8"/>
    <x v="2"/>
    <x v="1"/>
  </r>
  <r>
    <x v="159"/>
    <s v="ANNA"/>
    <s v="SCHIMDT"/>
    <x v="1"/>
    <n v="17"/>
    <x v="3"/>
    <x v="4"/>
    <x v="2"/>
  </r>
  <r>
    <x v="160"/>
    <s v="BENEDICTA"/>
    <s v="ANTONIA CÂNDIDA"/>
    <x v="1"/>
    <n v="39"/>
    <x v="0"/>
    <x v="2"/>
    <x v="0"/>
  </r>
  <r>
    <x v="161"/>
    <s v="INNCENCIA"/>
    <s v="PINTO"/>
    <x v="1"/>
    <n v="50"/>
    <x v="7"/>
    <x v="1"/>
    <x v="1"/>
  </r>
  <r>
    <x v="162"/>
    <s v="MARIA"/>
    <s v="AUGUSTA DE LIMA"/>
    <x v="1"/>
    <n v="21"/>
    <x v="1"/>
    <x v="0"/>
    <x v="0"/>
  </r>
  <r>
    <x v="163"/>
    <s v="BENEDICTA"/>
    <s v="VICÊNCIA DAS DORES"/>
    <x v="1"/>
    <n v="21"/>
    <x v="1"/>
    <x v="2"/>
    <x v="1"/>
  </r>
  <r>
    <x v="164"/>
    <s v="LAURA"/>
    <s v="PACHECO"/>
    <x v="1"/>
    <n v="30"/>
    <x v="6"/>
    <x v="2"/>
    <x v="1"/>
  </r>
  <r>
    <x v="165"/>
    <s v="CLAUDINA"/>
    <s v="MARIA DE JESUS"/>
    <x v="1"/>
    <n v="31"/>
    <x v="6"/>
    <x v="6"/>
    <x v="1"/>
  </r>
  <r>
    <x v="166"/>
    <s v="CATHARINA"/>
    <s v="MARIA DA PALMA"/>
    <x v="1"/>
    <n v="38"/>
    <x v="0"/>
    <x v="2"/>
    <x v="1"/>
  </r>
  <r>
    <x v="167"/>
    <s v="SOPHIA"/>
    <s v="RIPPER"/>
    <x v="1"/>
    <n v="22"/>
    <x v="1"/>
    <x v="4"/>
    <x v="1"/>
  </r>
  <r>
    <x v="168"/>
    <s v="IDA"/>
    <s v="RIPPER"/>
    <x v="1"/>
    <n v="20"/>
    <x v="1"/>
    <x v="4"/>
    <x v="1"/>
  </r>
  <r>
    <x v="169"/>
    <s v="FRANCISCO"/>
    <s v="TEODORO PEREIRA"/>
    <x v="0"/>
    <n v="31"/>
    <x v="6"/>
    <x v="0"/>
    <x v="1"/>
  </r>
  <r>
    <x v="170"/>
    <s v="RICARDA"/>
    <s v="FERREIRA"/>
    <x v="1"/>
    <n v="26"/>
    <x v="5"/>
    <x v="4"/>
    <x v="1"/>
  </r>
  <r>
    <x v="171"/>
    <s v="MARIA"/>
    <s v="DE JESUS"/>
    <x v="1"/>
    <n v="18"/>
    <x v="3"/>
    <x v="3"/>
    <x v="1"/>
  </r>
  <r>
    <x v="172"/>
    <s v="MARIA"/>
    <s v="ROBERTA MENDES"/>
    <x v="1"/>
    <n v="22"/>
    <x v="1"/>
    <x v="1"/>
    <x v="2"/>
  </r>
  <r>
    <x v="173"/>
    <s v="JOÃO"/>
    <s v="CONSTANTINO DA COSTA"/>
    <x v="0"/>
    <n v="16"/>
    <x v="3"/>
    <x v="1"/>
    <x v="1"/>
  </r>
  <r>
    <x v="174"/>
    <s v="VIRGILIO"/>
    <s v="JOAQUIM FARIA"/>
    <x v="0"/>
    <n v="18"/>
    <x v="3"/>
    <x v="4"/>
    <x v="0"/>
  </r>
  <r>
    <x v="175"/>
    <s v="BRUNO"/>
    <s v="BENEDICTO DOS SANTOS"/>
    <x v="0"/>
    <n v="22"/>
    <x v="1"/>
    <x v="1"/>
    <x v="2"/>
  </r>
  <r>
    <x v="176"/>
    <s v="BRASÍLIA"/>
    <s v="MARIA DAS DORES"/>
    <x v="1"/>
    <n v="35"/>
    <x v="0"/>
    <x v="1"/>
    <x v="1"/>
  </r>
  <r>
    <x v="177"/>
    <s v="BENTA"/>
    <s v="MARIA GONÇALVES"/>
    <x v="1"/>
    <n v="25"/>
    <x v="5"/>
    <x v="2"/>
    <x v="1"/>
  </r>
  <r>
    <x v="178"/>
    <s v="EVA"/>
    <s v="MARIA DA CONCEIÇÃO "/>
    <x v="1"/>
    <n v="34"/>
    <x v="6"/>
    <x v="6"/>
    <x v="1"/>
  </r>
  <r>
    <x v="179"/>
    <s v="BRANDINA"/>
    <s v="MARIA DE JESUS"/>
    <x v="1"/>
    <n v="35"/>
    <x v="0"/>
    <x v="0"/>
    <x v="1"/>
  </r>
  <r>
    <x v="180"/>
    <s v="JOÃO"/>
    <s v="PINTO MINEIRO"/>
    <x v="0"/>
    <n v="36"/>
    <x v="0"/>
    <x v="6"/>
    <x v="1"/>
  </r>
  <r>
    <x v="181"/>
    <s v="JOSE"/>
    <s v="ANTONIO RAMOS"/>
    <x v="0"/>
    <n v="36"/>
    <x v="0"/>
    <x v="5"/>
    <x v="1"/>
  </r>
  <r>
    <x v="182"/>
    <s v="ALEXANDRINA"/>
    <s v="MARIA ROZA"/>
    <x v="1"/>
    <n v="25"/>
    <x v="5"/>
    <x v="2"/>
    <x v="1"/>
  </r>
  <r>
    <x v="183"/>
    <s v="PLACIDINA"/>
    <s v="MARIA DA CONCEIÇÃO "/>
    <x v="1"/>
    <n v="18"/>
    <x v="3"/>
    <x v="6"/>
    <x v="1"/>
  </r>
  <r>
    <x v="184"/>
    <s v="ANTONIA"/>
    <s v="JOAQUINA DE JESUS"/>
    <x v="1"/>
    <n v="48"/>
    <x v="2"/>
    <x v="2"/>
    <x v="1"/>
  </r>
  <r>
    <x v="185"/>
    <s v="JOAQUIM"/>
    <s v="DIAS DO VALLE"/>
    <x v="0"/>
    <n v="38"/>
    <x v="0"/>
    <x v="2"/>
    <x v="1"/>
  </r>
  <r>
    <x v="186"/>
    <s v="CARLOTA"/>
    <s v="DA CUNHA CARLOS"/>
    <x v="1"/>
    <n v="30"/>
    <x v="6"/>
    <x v="6"/>
    <x v="1"/>
  </r>
  <r>
    <x v="187"/>
    <s v="HELARIO"/>
    <s v="DA SILVA BUENO"/>
    <x v="0"/>
    <n v="20"/>
    <x v="1"/>
    <x v="2"/>
    <x v="1"/>
  </r>
  <r>
    <x v="188"/>
    <s v="LUIZA"/>
    <s v="EUGENIA DE ARAUJO"/>
    <x v="1"/>
    <n v="35"/>
    <x v="0"/>
    <x v="1"/>
    <x v="1"/>
  </r>
  <r>
    <x v="189"/>
    <s v="JOAQUINA"/>
    <s v="MARIA MARGARIDA"/>
    <x v="1"/>
    <n v="22"/>
    <x v="1"/>
    <x v="1"/>
    <x v="1"/>
  </r>
  <r>
    <x v="190"/>
    <s v="VICTALINA"/>
    <s v="AMÁLIA DE MELLO"/>
    <x v="1"/>
    <n v="17"/>
    <x v="3"/>
    <x v="6"/>
    <x v="1"/>
  </r>
  <r>
    <x v="191"/>
    <s v="MARIA"/>
    <s v="EUFRÁSIA DA CONCEIÇÃO "/>
    <x v="1"/>
    <n v="19"/>
    <x v="3"/>
    <x v="3"/>
    <x v="1"/>
  </r>
  <r>
    <x v="192"/>
    <s v="MARIA"/>
    <s v="ANTONIA"/>
    <x v="1"/>
    <n v="40"/>
    <x v="8"/>
    <x v="3"/>
    <x v="1"/>
  </r>
  <r>
    <x v="193"/>
    <s v="ANTONIA"/>
    <s v="RUFFINA BOTELHO"/>
    <x v="1"/>
    <n v="32"/>
    <x v="6"/>
    <x v="1"/>
    <x v="1"/>
  </r>
  <r>
    <x v="194"/>
    <s v="JOSE"/>
    <s v="BOTELHO"/>
    <x v="0"/>
    <n v="37"/>
    <x v="0"/>
    <x v="7"/>
    <x v="1"/>
  </r>
  <r>
    <x v="195"/>
    <s v="PAULO"/>
    <s v="CORREIA CAMURÇA"/>
    <x v="0"/>
    <n v="34"/>
    <x v="6"/>
    <x v="2"/>
    <x v="1"/>
  </r>
  <r>
    <x v="196"/>
    <s v="HENRIQUE"/>
    <s v="DIAS DA SILVA"/>
    <x v="0"/>
    <n v="36"/>
    <x v="0"/>
    <x v="1"/>
    <x v="1"/>
  </r>
  <r>
    <x v="197"/>
    <s v="JERONYMA"/>
    <s v="UCHOA "/>
    <x v="1"/>
    <n v="22"/>
    <x v="1"/>
    <x v="2"/>
    <x v="0"/>
  </r>
  <r>
    <x v="198"/>
    <s v="LUIZA"/>
    <s v="AUGUSTA "/>
    <x v="1"/>
    <n v="17"/>
    <x v="3"/>
    <x v="2"/>
    <x v="1"/>
  </r>
  <r>
    <x v="199"/>
    <s v="ANASTÁCIA"/>
    <s v="COIMBRA"/>
    <x v="1"/>
    <n v="20"/>
    <x v="1"/>
    <x v="4"/>
    <x v="1"/>
  </r>
  <r>
    <x v="200"/>
    <s v="MANOELA"/>
    <s v="DELFINA MARIA DA PENHA"/>
    <x v="1"/>
    <n v="20"/>
    <x v="1"/>
    <x v="2"/>
    <x v="1"/>
  </r>
  <r>
    <x v="201"/>
    <s v="MARIA"/>
    <s v="ADILA"/>
    <x v="1"/>
    <n v="28"/>
    <x v="5"/>
    <x v="2"/>
    <x v="1"/>
  </r>
  <r>
    <x v="202"/>
    <s v="JULIA"/>
    <s v="DIAS"/>
    <x v="1"/>
    <n v="21"/>
    <x v="1"/>
    <x v="0"/>
    <x v="1"/>
  </r>
  <r>
    <x v="203"/>
    <s v="CLEMENTINA"/>
    <s v="AUGUSTA"/>
    <x v="1"/>
    <n v="13"/>
    <x v="4"/>
    <x v="2"/>
    <x v="1"/>
  </r>
  <r>
    <x v="204"/>
    <s v="UMBELINA"/>
    <s v="DAS CHAGAS"/>
    <x v="1"/>
    <n v="58"/>
    <x v="10"/>
    <x v="2"/>
    <x v="1"/>
  </r>
  <r>
    <x v="205"/>
    <s v="ANNA"/>
    <s v="VICTALINA DE AMARAL"/>
    <x v="1"/>
    <n v="19"/>
    <x v="3"/>
    <x v="1"/>
    <x v="0"/>
  </r>
  <r>
    <x v="206"/>
    <s v="MARIA"/>
    <s v="JOAQUINA ANTONIA"/>
    <x v="1"/>
    <n v="45"/>
    <x v="2"/>
    <x v="1"/>
    <x v="1"/>
  </r>
  <r>
    <x v="207"/>
    <s v="PEDRO"/>
    <s v="FONTAMORI"/>
    <x v="0"/>
    <n v="31"/>
    <x v="6"/>
    <x v="4"/>
    <x v="1"/>
  </r>
  <r>
    <x v="208"/>
    <s v="FRANCISCA"/>
    <s v="MARIA DA CONCEIÇAO "/>
    <x v="1"/>
    <n v="50"/>
    <x v="7"/>
    <x v="6"/>
    <x v="2"/>
  </r>
  <r>
    <x v="209"/>
    <s v="JOANNA"/>
    <s v="KELLER"/>
    <x v="1"/>
    <n v="39"/>
    <x v="0"/>
    <x v="0"/>
    <x v="1"/>
  </r>
  <r>
    <x v="210"/>
    <s v="PAULINA"/>
    <s v="ERLINDE HEURIETTE LANGE??"/>
    <x v="1"/>
    <n v="30"/>
    <x v="6"/>
    <x v="4"/>
    <x v="2"/>
  </r>
  <r>
    <x v="211"/>
    <s v="SEVERIANA"/>
    <s v="MARIA"/>
    <x v="1"/>
    <n v="22"/>
    <x v="1"/>
    <x v="6"/>
    <x v="1"/>
  </r>
  <r>
    <x v="212"/>
    <s v="ELIDIA"/>
    <s v="FRANCISCA DE SOUZA"/>
    <x v="1"/>
    <n v="58"/>
    <x v="10"/>
    <x v="1"/>
    <x v="0"/>
  </r>
  <r>
    <x v="213"/>
    <s v="MARIA"/>
    <s v="CATHARINA DE SOUZA"/>
    <x v="1"/>
    <n v="32"/>
    <x v="6"/>
    <x v="6"/>
    <x v="1"/>
  </r>
  <r>
    <x v="214"/>
    <s v="FELICIDADE"/>
    <s v="CLEMENTE DE SOUZAA"/>
    <x v="1"/>
    <n v="52"/>
    <x v="7"/>
    <x v="2"/>
    <x v="1"/>
  </r>
  <r>
    <x v="215"/>
    <s v="ELIZA"/>
    <s v="PRENKER"/>
    <x v="1"/>
    <n v="19"/>
    <x v="3"/>
    <x v="4"/>
    <x v="1"/>
  </r>
  <r>
    <x v="216"/>
    <s v="ANTONIO"/>
    <s v="DE OLIVEIRA CARDOZO"/>
    <x v="0"/>
    <n v="35"/>
    <x v="0"/>
    <x v="0"/>
    <x v="1"/>
  </r>
  <r>
    <x v="217"/>
    <s v="ANNA"/>
    <s v="SOARES SEBASTIÃO "/>
    <x v="1"/>
    <n v="22"/>
    <x v="1"/>
    <x v="3"/>
    <x v="1"/>
  </r>
  <r>
    <x v="218"/>
    <s v="ANTONIO"/>
    <s v="SOARES SEBASTIAO"/>
    <x v="0"/>
    <n v="19"/>
    <x v="3"/>
    <x v="3"/>
    <x v="1"/>
  </r>
  <r>
    <x v="219"/>
    <s v="FRANCISCA"/>
    <s v="EUGENIA DE ALMEIDA"/>
    <x v="1"/>
    <n v="18"/>
    <x v="3"/>
    <x v="2"/>
    <x v="0"/>
  </r>
  <r>
    <x v="220"/>
    <s v="MARGARIDA"/>
    <s v="LAURINDA DE ESCOBAR"/>
    <x v="1"/>
    <n v="25"/>
    <x v="5"/>
    <x v="2"/>
    <x v="1"/>
  </r>
  <r>
    <x v="221"/>
    <s v="TERTULIANA"/>
    <s v="MARIA DAS DORES"/>
    <x v="1"/>
    <n v="33"/>
    <x v="6"/>
    <x v="6"/>
    <x v="0"/>
  </r>
  <r>
    <x v="222"/>
    <s v="BENEDICTO"/>
    <s v="DOS SANTOS"/>
    <x v="0"/>
    <n v="26"/>
    <x v="5"/>
    <x v="2"/>
    <x v="1"/>
  </r>
  <r>
    <x v="223"/>
    <s v="ROMÃO"/>
    <s v="VIDAL"/>
    <x v="0"/>
    <n v="29"/>
    <x v="5"/>
    <x v="3"/>
    <x v="2"/>
  </r>
  <r>
    <x v="224"/>
    <s v="BRASÍLIA"/>
    <s v="DE MORAES GOMIDE"/>
    <x v="1"/>
    <n v="40"/>
    <x v="8"/>
    <x v="2"/>
    <x v="0"/>
  </r>
  <r>
    <x v="225"/>
    <s v="MANOEL"/>
    <s v="FRANCISCO DE OLIVEIRA ARRUDA"/>
    <x v="0"/>
    <n v="30"/>
    <x v="6"/>
    <x v="6"/>
    <x v="1"/>
  </r>
  <r>
    <x v="226"/>
    <s v="ANNIBALE"/>
    <s v="FREDIANNI"/>
    <x v="0"/>
    <n v="18"/>
    <x v="3"/>
    <x v="4"/>
    <x v="1"/>
  </r>
  <r>
    <x v="227"/>
    <s v="JACINTHA"/>
    <s v="MANOELA"/>
    <x v="1"/>
    <n v="55"/>
    <x v="10"/>
    <x v="2"/>
    <x v="1"/>
  </r>
  <r>
    <x v="228"/>
    <s v="CARLOS"/>
    <s v="BENEDICTO NOGUEIRA"/>
    <x v="0"/>
    <n v="39"/>
    <x v="0"/>
    <x v="6"/>
    <x v="1"/>
  </r>
  <r>
    <x v="229"/>
    <s v="VICTORIA"/>
    <s v="JOSEPHA DA CONCEIÇÃO"/>
    <x v="1"/>
    <n v="35"/>
    <x v="0"/>
    <x v="2"/>
    <x v="1"/>
  </r>
  <r>
    <x v="230"/>
    <s v="BELMIRA"/>
    <s v="MARIA DE SOUZA"/>
    <x v="1"/>
    <n v="27"/>
    <x v="5"/>
    <x v="8"/>
    <x v="1"/>
  </r>
  <r>
    <x v="231"/>
    <s v="CAROLINA"/>
    <s v="MALTURA"/>
    <x v="1"/>
    <n v="20"/>
    <x v="1"/>
    <x v="4"/>
    <x v="1"/>
  </r>
  <r>
    <x v="232"/>
    <s v="GUILHERMINA"/>
    <s v="KRUGER"/>
    <x v="1"/>
    <n v="19"/>
    <x v="3"/>
    <x v="0"/>
    <x v="1"/>
  </r>
  <r>
    <x v="233"/>
    <s v="PAULINA"/>
    <s v="KRUGER"/>
    <x v="1"/>
    <n v="21"/>
    <x v="1"/>
    <x v="4"/>
    <x v="1"/>
  </r>
  <r>
    <x v="234"/>
    <s v="AUGUSTA"/>
    <s v="HENIN"/>
    <x v="1"/>
    <n v="23"/>
    <x v="1"/>
    <x v="4"/>
    <x v="1"/>
  </r>
  <r>
    <x v="235"/>
    <s v="MARTHA"/>
    <s v="HENIN"/>
    <x v="1"/>
    <n v="17"/>
    <x v="3"/>
    <x v="4"/>
    <x v="1"/>
  </r>
  <r>
    <x v="236"/>
    <s v="FRANCISCA"/>
    <s v="MONGRAFALTA"/>
    <x v="1"/>
    <n v="15"/>
    <x v="3"/>
    <x v="4"/>
    <x v="1"/>
  </r>
  <r>
    <x v="237"/>
    <s v="CATHARINA"/>
    <s v="BOEMER"/>
    <x v="1"/>
    <n v="19"/>
    <x v="3"/>
    <x v="4"/>
    <x v="1"/>
  </r>
  <r>
    <x v="238"/>
    <s v="REGINA"/>
    <s v="RUPPER"/>
    <x v="1"/>
    <n v="22"/>
    <x v="1"/>
    <x v="4"/>
    <x v="1"/>
  </r>
  <r>
    <x v="239"/>
    <s v="MAGARIDA"/>
    <s v="BOEMER"/>
    <x v="1"/>
    <n v="15"/>
    <x v="3"/>
    <x v="4"/>
    <x v="0"/>
  </r>
  <r>
    <x v="239"/>
    <s v="MAGARIDA"/>
    <s v="BOEMER"/>
    <x v="1"/>
    <n v="15"/>
    <x v="3"/>
    <x v="4"/>
    <x v="0"/>
  </r>
  <r>
    <x v="240"/>
    <s v="ANTONIA"/>
    <s v="JULIA"/>
    <x v="1"/>
    <n v="22"/>
    <x v="1"/>
    <x v="1"/>
    <x v="1"/>
  </r>
  <r>
    <x v="241"/>
    <s v="MARIA"/>
    <s v="EMILIA"/>
    <x v="1"/>
    <n v="22"/>
    <x v="1"/>
    <x v="1"/>
    <x v="2"/>
  </r>
  <r>
    <x v="242"/>
    <s v="MARIANA"/>
    <s v="LUIZA DO NASCIMENTO"/>
    <x v="1"/>
    <n v="43"/>
    <x v="8"/>
    <x v="2"/>
    <x v="1"/>
  </r>
  <r>
    <x v="243"/>
    <s v="DELMIRA"/>
    <s v="CLEMENTE DE SOUZA"/>
    <x v="1"/>
    <n v="50"/>
    <x v="7"/>
    <x v="2"/>
    <x v="1"/>
  </r>
  <r>
    <x v="244"/>
    <s v="HERCULANA"/>
    <s v="DE MENDONÇA"/>
    <x v="1"/>
    <n v="35"/>
    <x v="0"/>
    <x v="2"/>
    <x v="1"/>
  </r>
  <r>
    <x v="245"/>
    <s v="ROMANA"/>
    <s v="DA CONCEIÇÃO "/>
    <x v="1"/>
    <n v="56"/>
    <x v="10"/>
    <x v="2"/>
    <x v="1"/>
  </r>
  <r>
    <x v="246"/>
    <s v="MARIA"/>
    <s v="BRODBECHT"/>
    <x v="1"/>
    <n v="20"/>
    <x v="1"/>
    <x v="4"/>
    <x v="1"/>
  </r>
  <r>
    <x v="247"/>
    <s v="ANNA"/>
    <s v="STEMBACK"/>
    <x v="1"/>
    <n v="15"/>
    <x v="3"/>
    <x v="4"/>
    <x v="1"/>
  </r>
  <r>
    <x v="248"/>
    <s v="FELICIANA"/>
    <s v="DA PENHA"/>
    <x v="1"/>
    <n v="17"/>
    <x v="3"/>
    <x v="2"/>
    <x v="2"/>
  </r>
  <r>
    <x v="249"/>
    <s v="MANOEL"/>
    <s v="CESAR CONSTANCIO NYTHEROY"/>
    <x v="0"/>
    <n v="28"/>
    <x v="5"/>
    <x v="2"/>
    <x v="1"/>
  </r>
  <r>
    <x v="250"/>
    <s v="PEDRINA"/>
    <s v="MARIA DA CONCEIÇÃO "/>
    <x v="1"/>
    <n v="15"/>
    <x v="3"/>
    <x v="1"/>
    <x v="1"/>
  </r>
  <r>
    <x v="251"/>
    <s v="ALFREDO"/>
    <s v="DE OLIVEIRA ROZA"/>
    <x v="0"/>
    <n v="30"/>
    <x v="6"/>
    <x v="1"/>
    <x v="1"/>
  </r>
  <r>
    <x v="252"/>
    <s v="ROZA"/>
    <s v="AUGUSTA CHRISPIM "/>
    <x v="1"/>
    <n v="40"/>
    <x v="8"/>
    <x v="0"/>
    <x v="1"/>
  </r>
  <r>
    <x v="253"/>
    <s v="GUILHERMINA"/>
    <s v="EREININ"/>
    <x v="1"/>
    <n v="21"/>
    <x v="1"/>
    <x v="4"/>
    <x v="1"/>
  </r>
  <r>
    <x v="254"/>
    <s v="DOMINGOS"/>
    <s v="LEUCION"/>
    <x v="0"/>
    <n v="16"/>
    <x v="3"/>
    <x v="0"/>
    <x v="0"/>
  </r>
  <r>
    <x v="255"/>
    <s v="ESMERIA"/>
    <s v="ANTONIA DOS PASSOS"/>
    <x v="1"/>
    <n v="58"/>
    <x v="10"/>
    <x v="2"/>
    <x v="1"/>
  </r>
  <r>
    <x v="255"/>
    <s v="ESMERIA"/>
    <s v="ANTONIA DOS PASSOS"/>
    <x v="1"/>
    <n v="58"/>
    <x v="10"/>
    <x v="2"/>
    <x v="1"/>
  </r>
  <r>
    <x v="256"/>
    <s v="MARIA"/>
    <s v="JOSÉ EVANGELISTA"/>
    <x v="1"/>
    <n v="27"/>
    <x v="5"/>
    <x v="1"/>
    <x v="1"/>
  </r>
  <r>
    <x v="257"/>
    <s v="PEDRINA"/>
    <s v="MARIA DE ASSUMPÇÃO "/>
    <x v="1"/>
    <n v="24"/>
    <x v="1"/>
    <x v="1"/>
    <x v="1"/>
  </r>
  <r>
    <x v="258"/>
    <s v="JOÃO"/>
    <s v="ANTONIO GONÇALVES"/>
    <x v="0"/>
    <n v="35"/>
    <x v="0"/>
    <x v="0"/>
    <x v="1"/>
  </r>
  <r>
    <x v="259"/>
    <s v="PEDRO"/>
    <s v="BUENO"/>
    <x v="0"/>
    <n v="19"/>
    <x v="3"/>
    <x v="1"/>
    <x v="2"/>
  </r>
  <r>
    <x v="260"/>
    <s v="MAXIMIANO"/>
    <s v="DE OLIVEIRA VALENTE"/>
    <x v="0"/>
    <n v="30"/>
    <x v="6"/>
    <x v="0"/>
    <x v="1"/>
  </r>
  <r>
    <x v="261"/>
    <s v="ANTONIO"/>
    <s v="JOSE GONÇALVES"/>
    <x v="0"/>
    <n v="36"/>
    <x v="0"/>
    <x v="0"/>
    <x v="1"/>
  </r>
  <r>
    <x v="262"/>
    <s v="MARIA"/>
    <s v="DE SOUZA"/>
    <x v="1"/>
    <n v="40"/>
    <x v="8"/>
    <x v="1"/>
    <x v="1"/>
  </r>
  <r>
    <x v="263"/>
    <s v="JANUARIA"/>
    <s v="MARIA ANTONIA"/>
    <x v="1"/>
    <n v="34"/>
    <x v="6"/>
    <x v="2"/>
    <x v="1"/>
  </r>
  <r>
    <x v="264"/>
    <s v="ANTONIA"/>
    <s v="MARIA DAS DORES"/>
    <x v="1"/>
    <n v="28"/>
    <x v="5"/>
    <x v="9"/>
    <x v="1"/>
  </r>
  <r>
    <x v="265"/>
    <s v="VICÊNCIA"/>
    <s v="EUGENIA DE ARAUJO"/>
    <x v="1"/>
    <n v="49"/>
    <x v="2"/>
    <x v="6"/>
    <x v="1"/>
  </r>
  <r>
    <x v="266"/>
    <s v="NORBERTO"/>
    <s v="MELCHER"/>
    <x v="0"/>
    <n v="32"/>
    <x v="6"/>
    <x v="6"/>
    <x v="1"/>
  </r>
  <r>
    <x v="267"/>
    <s v="MARIA"/>
    <s v="MANOELA"/>
    <x v="1"/>
    <n v="40"/>
    <x v="8"/>
    <x v="2"/>
    <x v="0"/>
  </r>
  <r>
    <x v="268"/>
    <s v="ANNA"/>
    <s v="FRANCISCA DE ANDRADE"/>
    <x v="1"/>
    <n v="17"/>
    <x v="3"/>
    <x v="9"/>
    <x v="1"/>
  </r>
  <r>
    <x v="269"/>
    <s v="UMBELINA"/>
    <s v="MARIA DA CONCEIÇÃO "/>
    <x v="1"/>
    <n v="33"/>
    <x v="6"/>
    <x v="0"/>
    <x v="1"/>
  </r>
  <r>
    <x v="270"/>
    <s v="ANTONIA"/>
    <s v="DUARTE"/>
    <x v="1"/>
    <n v="35"/>
    <x v="0"/>
    <x v="2"/>
    <x v="1"/>
  </r>
  <r>
    <x v="271"/>
    <s v="VENANCIA"/>
    <s v="DE SOUZA"/>
    <x v="1"/>
    <n v="24"/>
    <x v="1"/>
    <x v="2"/>
    <x v="1"/>
  </r>
  <r>
    <x v="272"/>
    <s v="EUGENIA"/>
    <s v="WELECH"/>
    <x v="1"/>
    <n v="21"/>
    <x v="1"/>
    <x v="0"/>
    <x v="1"/>
  </r>
  <r>
    <x v="273"/>
    <s v="MARIA"/>
    <s v="DE OLIVEIRA"/>
    <x v="1"/>
    <n v="35"/>
    <x v="0"/>
    <x v="2"/>
    <x v="1"/>
  </r>
  <r>
    <x v="274"/>
    <s v="FAUSTINA"/>
    <s v="EUGENIA DE OLIVEIRA CHRISPIM"/>
    <x v="1"/>
    <n v="18"/>
    <x v="3"/>
    <x v="0"/>
    <x v="1"/>
  </r>
  <r>
    <x v="275"/>
    <s v="THEREZA"/>
    <s v="MARIA DA CONCEIÇÃO "/>
    <x v="1"/>
    <n v="20"/>
    <x v="1"/>
    <x v="9"/>
    <x v="0"/>
  </r>
  <r>
    <x v="276"/>
    <s v="MARIA"/>
    <s v="FLORISBELLA"/>
    <x v="1"/>
    <n v="23"/>
    <x v="1"/>
    <x v="0"/>
    <x v="0"/>
  </r>
  <r>
    <x v="277"/>
    <s v="JOSE"/>
    <s v="INFANTIM"/>
    <x v="0"/>
    <n v="26"/>
    <x v="5"/>
    <x v="0"/>
    <x v="1"/>
  </r>
  <r>
    <x v="278"/>
    <s v="ANNA"/>
    <s v="MARIA"/>
    <x v="1"/>
    <n v="18"/>
    <x v="3"/>
    <x v="0"/>
    <x v="0"/>
  </r>
  <r>
    <x v="279"/>
    <s v="PETRONILHA"/>
    <s v="DE ALMEIDA"/>
    <x v="1"/>
    <n v="35"/>
    <x v="0"/>
    <x v="6"/>
    <x v="1"/>
  </r>
  <r>
    <x v="280"/>
    <s v="LUIZA"/>
    <s v="MARIA DA CONCEIÇÃO "/>
    <x v="1"/>
    <n v="45"/>
    <x v="2"/>
    <x v="2"/>
    <x v="1"/>
  </r>
  <r>
    <x v="281"/>
    <s v="CONSTANCIA"/>
    <s v="MARIA DAS DORES?"/>
    <x v="1"/>
    <n v="25"/>
    <x v="5"/>
    <x v="1"/>
    <x v="0"/>
  </r>
  <r>
    <x v="282"/>
    <s v="IGNACIA"/>
    <s v="MARIA DA CONCEIÇÃO "/>
    <x v="1"/>
    <n v="50"/>
    <x v="7"/>
    <x v="2"/>
    <x v="2"/>
  </r>
  <r>
    <x v="283"/>
    <s v="EPHIGENIA"/>
    <s v="BUENO DE CAMPOS"/>
    <x v="1"/>
    <n v="40"/>
    <x v="8"/>
    <x v="2"/>
    <x v="2"/>
  </r>
  <r>
    <x v="284"/>
    <s v="THEREZA"/>
    <s v="AYRES DE OLIVEIRA "/>
    <x v="1"/>
    <n v="25"/>
    <x v="5"/>
    <x v="2"/>
    <x v="2"/>
  </r>
  <r>
    <x v="285"/>
    <s v="GENEROZA"/>
    <s v="THEREZA DAS MERCÊS"/>
    <x v="1"/>
    <n v="40"/>
    <x v="8"/>
    <x v="3"/>
    <x v="1"/>
  </r>
  <r>
    <x v="286"/>
    <s v="ANTONIA"/>
    <s v="BENEDICTA"/>
    <x v="1"/>
    <n v="40"/>
    <x v="8"/>
    <x v="1"/>
    <x v="1"/>
  </r>
  <r>
    <x v="287"/>
    <s v="MARIA"/>
    <s v="JOANNA DE CASTRO"/>
    <x v="1"/>
    <n v="30"/>
    <x v="6"/>
    <x v="6"/>
    <x v="1"/>
  </r>
  <r>
    <x v="288"/>
    <s v="BENEDICTA"/>
    <s v="MARIA DE MORAES"/>
    <x v="1"/>
    <n v="30"/>
    <x v="6"/>
    <x v="0"/>
    <x v="1"/>
  </r>
  <r>
    <x v="289"/>
    <s v="MARIA"/>
    <s v="FAUSTA OTTONI"/>
    <x v="1"/>
    <n v="23"/>
    <x v="1"/>
    <x v="6"/>
    <x v="1"/>
  </r>
  <r>
    <x v="290"/>
    <s v="GENEROZA"/>
    <s v="SILVEIRA NOBREGA DA SILVA"/>
    <x v="1"/>
    <n v="40"/>
    <x v="8"/>
    <x v="2"/>
    <x v="0"/>
  </r>
  <r>
    <x v="291"/>
    <s v="MARIA"/>
    <s v="MADALEGNA"/>
    <x v="1"/>
    <n v="22"/>
    <x v="1"/>
    <x v="6"/>
    <x v="1"/>
  </r>
  <r>
    <x v="292"/>
    <s v="PAULINA"/>
    <s v="MENDES DE ALMEIDA"/>
    <x v="1"/>
    <n v="52"/>
    <x v="7"/>
    <x v="2"/>
    <x v="1"/>
  </r>
  <r>
    <x v="293"/>
    <s v="VALERIA"/>
    <s v="PRUDÊNCIA DE CAMPOS"/>
    <x v="1"/>
    <n v="57"/>
    <x v="10"/>
    <x v="6"/>
    <x v="1"/>
  </r>
  <r>
    <x v="294"/>
    <s v="MARIA"/>
    <s v="JOAQUINA DO ESPIRITO SANTO"/>
    <x v="1"/>
    <n v="30"/>
    <x v="6"/>
    <x v="6"/>
    <x v="1"/>
  </r>
  <r>
    <x v="295"/>
    <s v="AMÉLIA"/>
    <s v="VIEIRA PITA"/>
    <x v="1"/>
    <n v="11"/>
    <x v="4"/>
    <x v="0"/>
    <x v="1"/>
  </r>
  <r>
    <x v="296"/>
    <s v="CLARA"/>
    <s v="DOS ANJOS"/>
    <x v="1"/>
    <n v="40"/>
    <x v="8"/>
    <x v="2"/>
    <x v="1"/>
  </r>
  <r>
    <x v="297"/>
    <s v="VICÊNCIA"/>
    <s v="DE RESENDE"/>
    <x v="1"/>
    <n v="20"/>
    <x v="1"/>
    <x v="0"/>
    <x v="1"/>
  </r>
  <r>
    <x v="298"/>
    <s v="FRANCISCA"/>
    <s v="RIBEIRO PRESTES"/>
    <x v="1"/>
    <n v="27"/>
    <x v="5"/>
    <x v="0"/>
    <x v="1"/>
  </r>
  <r>
    <x v="299"/>
    <s v="POLÔNIA"/>
    <s v="MARIA DO ROZARIO"/>
    <x v="1"/>
    <n v="39"/>
    <x v="0"/>
    <x v="2"/>
    <x v="1"/>
  </r>
  <r>
    <x v="300"/>
    <s v="MANOEL"/>
    <s v="PEREIRA"/>
    <x v="0"/>
    <n v="14"/>
    <x v="4"/>
    <x v="0"/>
    <x v="0"/>
  </r>
  <r>
    <x v="301"/>
    <s v="ARTHUR"/>
    <s v="FERREIRA GONÇALVES"/>
    <x v="0"/>
    <n v="19"/>
    <x v="3"/>
    <x v="10"/>
    <x v="1"/>
  </r>
  <r>
    <x v="302"/>
    <s v="FRANCISCO"/>
    <s v="BERBICARO"/>
    <x v="0"/>
    <n v="30"/>
    <x v="6"/>
    <x v="0"/>
    <x v="1"/>
  </r>
  <r>
    <x v="303"/>
    <s v="EMILIA"/>
    <s v="DA CONCEIÇÃO"/>
    <x v="1"/>
    <n v="16"/>
    <x v="3"/>
    <x v="0"/>
    <x v="1"/>
  </r>
  <r>
    <x v="304"/>
    <s v="AUGUSTO"/>
    <s v="MEJER"/>
    <x v="0"/>
    <n v="36"/>
    <x v="0"/>
    <x v="0"/>
    <x v="1"/>
  </r>
  <r>
    <x v="305"/>
    <s v="PAULO"/>
    <s v="CONCEI"/>
    <x v="0"/>
    <n v="33"/>
    <x v="6"/>
    <x v="0"/>
    <x v="2"/>
  </r>
  <r>
    <x v="306"/>
    <s v="BENEDICTA"/>
    <s v="MARIA DO ESPIRITO SANTO"/>
    <x v="1"/>
    <m/>
    <x v="12"/>
    <x v="2"/>
    <x v="2"/>
  </r>
  <r>
    <x v="307"/>
    <s v="BENEDICTA"/>
    <s v="MARIA DE ALMEIDA"/>
    <x v="1"/>
    <n v="38"/>
    <x v="0"/>
    <x v="2"/>
    <x v="1"/>
  </r>
  <r>
    <x v="308"/>
    <s v="SUZANA"/>
    <s v="BENEDICTA DE TOLEDO"/>
    <x v="1"/>
    <n v="29"/>
    <x v="5"/>
    <x v="6"/>
    <x v="0"/>
  </r>
  <r>
    <x v="309"/>
    <s v="EMILIA"/>
    <s v="M. MONHA"/>
    <x v="1"/>
    <m/>
    <x v="12"/>
    <x v="2"/>
    <x v="0"/>
  </r>
  <r>
    <x v="310"/>
    <s v="FAUSTINA"/>
    <s v="MARIA DA CONCEIÇÃO"/>
    <x v="1"/>
    <n v="40"/>
    <x v="8"/>
    <x v="6"/>
    <x v="1"/>
  </r>
  <r>
    <x v="311"/>
    <s v="ZEFERINA"/>
    <s v="CEZAR DE OLIVEIRA"/>
    <x v="1"/>
    <n v="27"/>
    <x v="5"/>
    <x v="3"/>
    <x v="1"/>
  </r>
  <r>
    <x v="312"/>
    <s v="ESCOLÁSTICA"/>
    <s v="MARIA DE JESUS"/>
    <x v="1"/>
    <n v="16"/>
    <x v="3"/>
    <x v="2"/>
    <x v="1"/>
  </r>
  <r>
    <x v="313"/>
    <s v="LEOCÁDIA"/>
    <s v="PAULA MARIA DE JEZUS"/>
    <x v="1"/>
    <n v="40"/>
    <x v="8"/>
    <x v="2"/>
    <x v="1"/>
  </r>
  <r>
    <x v="314"/>
    <s v="MARIA"/>
    <s v="DIOLINDA DA SILVA"/>
    <x v="1"/>
    <n v="26"/>
    <x v="5"/>
    <x v="3"/>
    <x v="1"/>
  </r>
  <r>
    <x v="315"/>
    <s v="ANNA"/>
    <s v="CANDIDA DE SOUZA BARROS"/>
    <x v="1"/>
    <n v="30"/>
    <x v="6"/>
    <x v="2"/>
    <x v="1"/>
  </r>
  <r>
    <x v="316"/>
    <s v="CLAUDINA"/>
    <s v="MARIA DA CONCEIÇÃO"/>
    <x v="1"/>
    <n v="40"/>
    <x v="8"/>
    <x v="2"/>
    <x v="1"/>
  </r>
  <r>
    <x v="317"/>
    <s v="THEODORA"/>
    <s v="MARIA FAUSTINO"/>
    <x v="1"/>
    <n v="45"/>
    <x v="2"/>
    <x v="1"/>
    <x v="1"/>
  </r>
  <r>
    <x v="318"/>
    <s v="SABINA"/>
    <s v="MARIA PEREIRA"/>
    <x v="1"/>
    <n v="31"/>
    <x v="6"/>
    <x v="2"/>
    <x v="2"/>
  </r>
  <r>
    <x v="319"/>
    <s v="MARIA"/>
    <s v="ROSA DE LIMA"/>
    <x v="1"/>
    <n v="12"/>
    <x v="4"/>
    <x v="0"/>
    <x v="1"/>
  </r>
  <r>
    <x v="320"/>
    <s v="PAULA"/>
    <s v="CANDIDA VILLARES"/>
    <x v="1"/>
    <n v="50"/>
    <x v="7"/>
    <x v="2"/>
    <x v="1"/>
  </r>
  <r>
    <x v="321"/>
    <s v="FERMINA"/>
    <s v="CARAÇA"/>
    <x v="1"/>
    <n v="10"/>
    <x v="4"/>
    <x v="0"/>
    <x v="1"/>
  </r>
  <r>
    <x v="322"/>
    <s v="ROZA"/>
    <s v="CAETANA"/>
    <x v="1"/>
    <n v="50"/>
    <x v="7"/>
    <x v="1"/>
    <x v="1"/>
  </r>
  <r>
    <x v="323"/>
    <s v="MARIA"/>
    <s v="JOSEPHA DA CONCEIÇÃO"/>
    <x v="1"/>
    <n v="20"/>
    <x v="1"/>
    <x v="2"/>
    <x v="0"/>
  </r>
  <r>
    <x v="324"/>
    <s v="MATHILDE"/>
    <s v="CATHARINA ENDRES"/>
    <x v="1"/>
    <n v="20"/>
    <x v="1"/>
    <x v="0"/>
    <x v="1"/>
  </r>
  <r>
    <x v="325"/>
    <s v="ELISABET"/>
    <s v="BEHRMAM"/>
    <x v="1"/>
    <n v="22"/>
    <x v="1"/>
    <x v="4"/>
    <x v="1"/>
  </r>
  <r>
    <x v="326"/>
    <s v="GENEROZA"/>
    <s v="MARIA DE JEZUS"/>
    <x v="1"/>
    <n v="40"/>
    <x v="8"/>
    <x v="6"/>
    <x v="1"/>
  </r>
  <r>
    <x v="327"/>
    <s v="LUCINDA"/>
    <s v="MARIA DE JESUS"/>
    <x v="1"/>
    <n v="17"/>
    <x v="3"/>
    <x v="6"/>
    <x v="1"/>
  </r>
  <r>
    <x v="328"/>
    <s v="ROSA"/>
    <s v="MARIA DE JESUS"/>
    <x v="1"/>
    <n v="60"/>
    <x v="9"/>
    <x v="2"/>
    <x v="1"/>
  </r>
  <r>
    <x v="329"/>
    <s v="CLARA"/>
    <s v="DE JESUS"/>
    <x v="1"/>
    <n v="30"/>
    <x v="6"/>
    <x v="1"/>
    <x v="0"/>
  </r>
  <r>
    <x v="330"/>
    <s v="DOROTHEA"/>
    <s v="BENEDICTA SERAFINA"/>
    <x v="1"/>
    <n v="28"/>
    <x v="5"/>
    <x v="1"/>
    <x v="1"/>
  </r>
  <r>
    <x v="331"/>
    <s v="GENEROZA"/>
    <s v="FRANCISCA ALVES"/>
    <x v="1"/>
    <n v="20"/>
    <x v="1"/>
    <x v="6"/>
    <x v="1"/>
  </r>
  <r>
    <x v="332"/>
    <s v="MARIA"/>
    <s v="ELIZA"/>
    <x v="1"/>
    <n v="15"/>
    <x v="3"/>
    <x v="0"/>
    <x v="1"/>
  </r>
  <r>
    <x v="333"/>
    <s v="JOAQUIM"/>
    <s v="FREIRE"/>
    <x v="0"/>
    <n v="44"/>
    <x v="8"/>
    <x v="0"/>
    <x v="1"/>
  </r>
  <r>
    <x v="334"/>
    <s v="CATHARINA"/>
    <s v="RAZEL"/>
    <x v="1"/>
    <n v="23"/>
    <x v="1"/>
    <x v="4"/>
    <x v="1"/>
  </r>
  <r>
    <x v="335"/>
    <s v="ALBERTA"/>
    <s v="STOVES"/>
    <x v="1"/>
    <n v="22"/>
    <x v="1"/>
    <x v="0"/>
    <x v="1"/>
  </r>
  <r>
    <x v="336"/>
    <s v="LUIZ"/>
    <s v="STOVES"/>
    <x v="0"/>
    <n v="16"/>
    <x v="3"/>
    <x v="4"/>
    <x v="1"/>
  </r>
  <r>
    <x v="337"/>
    <s v="IDA"/>
    <s v="SCHRANK"/>
    <x v="1"/>
    <n v="20"/>
    <x v="1"/>
    <x v="0"/>
    <x v="1"/>
  </r>
  <r>
    <x v="338"/>
    <s v="ADRIANA"/>
    <s v="DA TRINDADE"/>
    <x v="1"/>
    <n v="29"/>
    <x v="5"/>
    <x v="2"/>
    <x v="1"/>
  </r>
  <r>
    <x v="339"/>
    <s v="FRANCISCA"/>
    <s v="MARIA DE JEZUS"/>
    <x v="1"/>
    <n v="20"/>
    <x v="1"/>
    <x v="2"/>
    <x v="2"/>
  </r>
  <r>
    <x v="340"/>
    <s v="FRANCISCA"/>
    <s v="MARIA DE BARROS"/>
    <x v="1"/>
    <n v="22"/>
    <x v="1"/>
    <x v="6"/>
    <x v="0"/>
  </r>
  <r>
    <x v="341"/>
    <s v="EDUARDA"/>
    <s v="PRADO"/>
    <x v="1"/>
    <n v="26"/>
    <x v="5"/>
    <x v="6"/>
    <x v="1"/>
  </r>
  <r>
    <x v="342"/>
    <s v="BARBARA"/>
    <s v="PACCA"/>
    <x v="1"/>
    <n v="24"/>
    <x v="1"/>
    <x v="6"/>
    <x v="1"/>
  </r>
  <r>
    <x v="343"/>
    <s v="IZABEL MARIA"/>
    <s v="LEITE"/>
    <x v="1"/>
    <n v="27"/>
    <x v="5"/>
    <x v="0"/>
    <x v="1"/>
  </r>
  <r>
    <x v="344"/>
    <s v="PASCHOAL"/>
    <s v="PELTA"/>
    <x v="0"/>
    <n v="50"/>
    <x v="7"/>
    <x v="0"/>
    <x v="1"/>
  </r>
  <r>
    <x v="345"/>
    <s v="PACIFICA"/>
    <s v="DO CARMO"/>
    <x v="1"/>
    <n v="45"/>
    <x v="2"/>
    <x v="6"/>
    <x v="1"/>
  </r>
  <r>
    <x v="346"/>
    <s v="ANNA"/>
    <s v="MARIA SINFOROSA"/>
    <x v="1"/>
    <n v="20"/>
    <x v="1"/>
    <x v="1"/>
    <x v="1"/>
  </r>
  <r>
    <x v="347"/>
    <s v="LUIZ"/>
    <s v="ANTONIO JELPE"/>
    <x v="0"/>
    <n v="18"/>
    <x v="3"/>
    <x v="0"/>
    <x v="1"/>
  </r>
  <r>
    <x v="348"/>
    <s v="LEOPOLDINA"/>
    <s v="KREMP"/>
    <x v="1"/>
    <n v="18"/>
    <x v="3"/>
    <x v="4"/>
    <x v="1"/>
  </r>
  <r>
    <x v="349"/>
    <s v="MARIA"/>
    <s v="KREMP"/>
    <x v="1"/>
    <n v="16"/>
    <x v="3"/>
    <x v="4"/>
    <x v="0"/>
  </r>
  <r>
    <x v="350"/>
    <s v="HERMÓGENES"/>
    <s v="DE TOLEDO"/>
    <x v="0"/>
    <n v="16"/>
    <x v="3"/>
    <x v="0"/>
    <x v="1"/>
  </r>
  <r>
    <x v="351"/>
    <s v="ANNA"/>
    <s v="KEOVICH"/>
    <x v="1"/>
    <n v="16"/>
    <x v="3"/>
    <x v="0"/>
    <x v="1"/>
  </r>
  <r>
    <x v="352"/>
    <s v="FRANCISCO"/>
    <s v="DE MELLO"/>
    <x v="0"/>
    <n v="23"/>
    <x v="1"/>
    <x v="0"/>
    <x v="1"/>
  </r>
  <r>
    <x v="353"/>
    <s v="MARIA"/>
    <s v="MEQUELINA DA CONCEIÇÃO"/>
    <x v="1"/>
    <n v="50"/>
    <x v="7"/>
    <x v="2"/>
    <x v="1"/>
  </r>
  <r>
    <x v="354"/>
    <s v="BENTA"/>
    <s v="BENEDICTA DA CONCEIÇÃO"/>
    <x v="1"/>
    <n v="24"/>
    <x v="1"/>
    <x v="1"/>
    <x v="1"/>
  </r>
  <r>
    <x v="355"/>
    <s v="MARIA"/>
    <s v="DA LUZ"/>
    <x v="1"/>
    <n v="28"/>
    <x v="5"/>
    <x v="1"/>
    <x v="1"/>
  </r>
  <r>
    <x v="356"/>
    <s v="THEOTONIA"/>
    <s v="MARIA DA CONCEIÇÃO"/>
    <x v="1"/>
    <n v="23"/>
    <x v="1"/>
    <x v="1"/>
    <x v="1"/>
  </r>
  <r>
    <x v="357"/>
    <s v="HENRIQUETA"/>
    <s v="LUIZA DE SOUZA"/>
    <x v="1"/>
    <n v="23"/>
    <x v="1"/>
    <x v="0"/>
    <x v="1"/>
  </r>
  <r>
    <x v="358"/>
    <s v="MANOEL"/>
    <s v="PEREIRA"/>
    <x v="0"/>
    <n v="24"/>
    <x v="1"/>
    <x v="0"/>
    <x v="1"/>
  </r>
  <r>
    <x v="359"/>
    <s v="BERNARDINA"/>
    <s v="MARIA DAS DORES"/>
    <x v="1"/>
    <n v="15"/>
    <x v="3"/>
    <x v="1"/>
    <x v="1"/>
  </r>
  <r>
    <x v="360"/>
    <s v="THEODORA"/>
    <s v="MARCONDES"/>
    <x v="1"/>
    <n v="30"/>
    <x v="6"/>
    <x v="1"/>
    <x v="1"/>
  </r>
  <r>
    <x v="361"/>
    <s v="ANTONIO"/>
    <s v="MACELLI"/>
    <x v="0"/>
    <n v="23"/>
    <x v="1"/>
    <x v="0"/>
    <x v="1"/>
  </r>
  <r>
    <x v="362"/>
    <s v="MARIA"/>
    <s v="DA CONCEIÇÃO "/>
    <x v="1"/>
    <n v="25"/>
    <x v="5"/>
    <x v="6"/>
    <x v="1"/>
  </r>
  <r>
    <x v="363"/>
    <s v="ANTONIO"/>
    <s v="DIAS AREAS"/>
    <x v="0"/>
    <n v="14"/>
    <x v="4"/>
    <x v="0"/>
    <x v="0"/>
  </r>
  <r>
    <x v="364"/>
    <s v="BENEDICTA"/>
    <s v="MARIA DA CONCEIÇÃO"/>
    <x v="1"/>
    <n v="18"/>
    <x v="3"/>
    <x v="1"/>
    <x v="1"/>
  </r>
  <r>
    <x v="365"/>
    <s v="EVA"/>
    <s v="GABRIELLA"/>
    <x v="1"/>
    <n v="30"/>
    <x v="6"/>
    <x v="2"/>
    <x v="1"/>
  </r>
  <r>
    <x v="366"/>
    <s v="LUCRECIA"/>
    <s v="MARIA DA CONCEIÇÃO"/>
    <x v="1"/>
    <n v="20"/>
    <x v="1"/>
    <x v="1"/>
    <x v="1"/>
  </r>
  <r>
    <x v="367"/>
    <s v="ANTONIA"/>
    <s v="MARIA DA CONCEIÇÃO"/>
    <x v="1"/>
    <n v="50"/>
    <x v="7"/>
    <x v="1"/>
    <x v="1"/>
  </r>
  <r>
    <x v="368"/>
    <s v="THEREZA"/>
    <s v="MARIA DA CONCEIÇÃO "/>
    <x v="1"/>
    <n v="32"/>
    <x v="6"/>
    <x v="2"/>
    <x v="1"/>
  </r>
  <r>
    <x v="369"/>
    <s v="MARIA"/>
    <s v="WERBEL"/>
    <x v="1"/>
    <n v="24"/>
    <x v="1"/>
    <x v="4"/>
    <x v="1"/>
  </r>
  <r>
    <x v="370"/>
    <s v="ANTONIA"/>
    <s v="FIGUEIRA"/>
    <x v="1"/>
    <n v="24"/>
    <x v="1"/>
    <x v="2"/>
    <x v="1"/>
  </r>
  <r>
    <x v="371"/>
    <s v="CARMINE"/>
    <s v="GUARENTA"/>
    <x v="0"/>
    <n v="25"/>
    <x v="5"/>
    <x v="0"/>
    <x v="1"/>
  </r>
  <r>
    <x v="372"/>
    <s v="BENEDICTO"/>
    <s v="CONSTANTINO"/>
    <x v="0"/>
    <n v="24"/>
    <x v="1"/>
    <x v="1"/>
    <x v="0"/>
  </r>
  <r>
    <x v="373"/>
    <s v="MARIA"/>
    <s v="THEREZA OLIVEIRA"/>
    <x v="1"/>
    <n v="18"/>
    <x v="3"/>
    <x v="1"/>
    <x v="1"/>
  </r>
  <r>
    <x v="374"/>
    <s v="LUIZA"/>
    <s v="FERNANDES"/>
    <x v="1"/>
    <n v="12"/>
    <x v="4"/>
    <x v="2"/>
    <x v="1"/>
  </r>
  <r>
    <x v="375"/>
    <s v="PAULINO"/>
    <s v="JOSÉ CABELORAL"/>
    <x v="0"/>
    <n v="18"/>
    <x v="3"/>
    <x v="1"/>
    <x v="1"/>
  </r>
  <r>
    <x v="376"/>
    <s v="ANTONIA"/>
    <s v="MARIA DA CONCEIÇÃO PEREIRA"/>
    <x v="1"/>
    <n v="24"/>
    <x v="1"/>
    <x v="4"/>
    <x v="0"/>
  </r>
  <r>
    <x v="377"/>
    <s v="MARIA"/>
    <s v="FRANCELINA DAS DORES FERNANDES"/>
    <x v="1"/>
    <n v="20"/>
    <x v="1"/>
    <x v="2"/>
    <x v="1"/>
  </r>
  <r>
    <x v="378"/>
    <s v="LUCRECIA"/>
    <s v="GALVAO"/>
    <x v="1"/>
    <n v="40"/>
    <x v="8"/>
    <x v="2"/>
    <x v="1"/>
  </r>
  <r>
    <x v="379"/>
    <s v="IZIDORA"/>
    <s v="VELLOZO"/>
    <x v="1"/>
    <n v="66"/>
    <x v="11"/>
    <x v="0"/>
    <x v="1"/>
  </r>
  <r>
    <x v="380"/>
    <s v="FELIZARDA"/>
    <s v="MARIA DA CONCEIÇÃO FAGUNDES"/>
    <x v="1"/>
    <n v="50"/>
    <x v="7"/>
    <x v="2"/>
    <x v="1"/>
  </r>
  <r>
    <x v="381"/>
    <s v="MANOEL"/>
    <s v="LOPES"/>
    <x v="0"/>
    <n v="15"/>
    <x v="3"/>
    <x v="0"/>
    <x v="1"/>
  </r>
  <r>
    <x v="382"/>
    <s v="IZAURA"/>
    <s v="FERREIRA DE PAULA"/>
    <x v="1"/>
    <n v="18"/>
    <x v="3"/>
    <x v="2"/>
    <x v="1"/>
  </r>
  <r>
    <x v="383"/>
    <s v="CECÍLIA"/>
    <s v="VICENCIA DO CARMO"/>
    <x v="1"/>
    <n v="35"/>
    <x v="0"/>
    <x v="2"/>
    <x v="1"/>
  </r>
  <r>
    <x v="384"/>
    <s v="FRANCISCA"/>
    <s v="BOHER"/>
    <x v="1"/>
    <n v="17"/>
    <x v="3"/>
    <x v="4"/>
    <x v="1"/>
  </r>
  <r>
    <x v="385"/>
    <s v="ANNA"/>
    <s v="WETT"/>
    <x v="1"/>
    <n v="20"/>
    <x v="1"/>
    <x v="4"/>
    <x v="1"/>
  </r>
  <r>
    <x v="386"/>
    <s v="VICTORINO"/>
    <s v="G. DO ESPIRITO SANTO"/>
    <x v="0"/>
    <n v="45"/>
    <x v="2"/>
    <x v="0"/>
    <x v="2"/>
  </r>
  <r>
    <x v="387"/>
    <s v="JOANNA"/>
    <s v="MARIA DA CONCEIÇÃO"/>
    <x v="1"/>
    <n v="50"/>
    <x v="7"/>
    <x v="0"/>
    <x v="1"/>
  </r>
  <r>
    <x v="388"/>
    <s v="PEDRA"/>
    <s v="ALVES"/>
    <x v="1"/>
    <n v="22"/>
    <x v="1"/>
    <x v="1"/>
    <x v="1"/>
  </r>
  <r>
    <x v="389"/>
    <s v="ROZA"/>
    <s v="JOSEPHINA"/>
    <x v="1"/>
    <n v="30"/>
    <x v="6"/>
    <x v="6"/>
    <x v="2"/>
  </r>
  <r>
    <x v="390"/>
    <s v="LUCIA"/>
    <s v="CALLA"/>
    <x v="1"/>
    <n v="40"/>
    <x v="8"/>
    <x v="0"/>
    <x v="1"/>
  </r>
  <r>
    <x v="391"/>
    <s v="ANNA"/>
    <s v="FRANCISCA"/>
    <x v="1"/>
    <n v="20"/>
    <x v="1"/>
    <x v="1"/>
    <x v="1"/>
  </r>
  <r>
    <x v="392"/>
    <s v="HELENA"/>
    <s v="LUIZ ALVES"/>
    <x v="1"/>
    <n v="30"/>
    <x v="6"/>
    <x v="6"/>
    <x v="1"/>
  </r>
  <r>
    <x v="393"/>
    <s v="ANNA"/>
    <s v="ALVES PACHECO"/>
    <x v="1"/>
    <n v="37"/>
    <x v="0"/>
    <x v="1"/>
    <x v="1"/>
  </r>
  <r>
    <x v="394"/>
    <s v="MOEMA"/>
    <s v="PIRES DE AMORIM"/>
    <x v="1"/>
    <n v="19"/>
    <x v="3"/>
    <x v="1"/>
    <x v="1"/>
  </r>
  <r>
    <x v="395"/>
    <s v="VERIATO"/>
    <s v="DA COSTA SILVA"/>
    <x v="0"/>
    <n v="29"/>
    <x v="5"/>
    <x v="6"/>
    <x v="1"/>
  </r>
  <r>
    <x v="396"/>
    <s v="JOSE"/>
    <s v="CRISPIM"/>
    <x v="0"/>
    <n v="10"/>
    <x v="4"/>
    <x v="3"/>
    <x v="1"/>
  </r>
  <r>
    <x v="397"/>
    <s v="DELFINA"/>
    <s v="DOMINGUES DA CONCEIÇÃO"/>
    <x v="1"/>
    <n v="48"/>
    <x v="2"/>
    <x v="6"/>
    <x v="1"/>
  </r>
  <r>
    <x v="398"/>
    <s v="JEZUINA"/>
    <s v="MARIA DE OLIVEIRA"/>
    <x v="1"/>
    <n v="24"/>
    <x v="1"/>
    <x v="1"/>
    <x v="1"/>
  </r>
  <r>
    <x v="399"/>
    <s v="THEREZA"/>
    <s v="TELECIO"/>
    <x v="1"/>
    <n v="17"/>
    <x v="3"/>
    <x v="0"/>
    <x v="1"/>
  </r>
  <r>
    <x v="400"/>
    <s v="MANOEL"/>
    <s v="JOSE DE OLIVEIRA"/>
    <x v="0"/>
    <n v="38"/>
    <x v="0"/>
    <x v="0"/>
    <x v="1"/>
  </r>
  <r>
    <x v="401"/>
    <s v="JOSE"/>
    <s v="MARQUES"/>
    <x v="0"/>
    <n v="36"/>
    <x v="0"/>
    <x v="0"/>
    <x v="0"/>
  </r>
  <r>
    <x v="402"/>
    <s v="JOÃO"/>
    <s v="SAVANA"/>
    <x v="0"/>
    <n v="16"/>
    <x v="3"/>
    <x v="0"/>
    <x v="1"/>
  </r>
  <r>
    <x v="403"/>
    <s v="ANTONIO"/>
    <s v="DOS SANTOS"/>
    <x v="0"/>
    <n v="31"/>
    <x v="6"/>
    <x v="0"/>
    <x v="1"/>
  </r>
  <r>
    <x v="404"/>
    <s v="PERPETUA"/>
    <s v="DAS NEVES"/>
    <x v="1"/>
    <n v="30"/>
    <x v="6"/>
    <x v="2"/>
    <x v="1"/>
  </r>
  <r>
    <x v="405"/>
    <s v="MANOEL"/>
    <s v="COSME VIVEIRO"/>
    <x v="0"/>
    <n v="36"/>
    <x v="0"/>
    <x v="0"/>
    <x v="1"/>
  </r>
  <r>
    <x v="406"/>
    <s v="GERVASIA"/>
    <s v="BRASILIA MESQUITA"/>
    <x v="1"/>
    <n v="30"/>
    <x v="6"/>
    <x v="2"/>
    <x v="1"/>
  </r>
  <r>
    <x v="407"/>
    <s v="SEBASTIÃO"/>
    <s v="ARREBIATO"/>
    <x v="0"/>
    <n v="35"/>
    <x v="0"/>
    <x v="0"/>
    <x v="1"/>
  </r>
  <r>
    <x v="408"/>
    <s v="MARIA"/>
    <s v="FRANCISCA DE OLIVEIRA"/>
    <x v="1"/>
    <n v="26"/>
    <x v="5"/>
    <x v="2"/>
    <x v="0"/>
  </r>
  <r>
    <x v="409"/>
    <s v="JOSÉ"/>
    <s v="RIBEIRO DA SILVA"/>
    <x v="0"/>
    <n v="19"/>
    <x v="3"/>
    <x v="0"/>
    <x v="1"/>
  </r>
  <r>
    <x v="410"/>
    <s v="MARCOLINA"/>
    <s v="MARIA DA CONCEIÇÃO"/>
    <x v="1"/>
    <n v="26"/>
    <x v="5"/>
    <x v="1"/>
    <x v="1"/>
  </r>
  <r>
    <x v="411"/>
    <s v="LOT"/>
    <s v=" ANDRÉ D'ALMEIDA TORRES"/>
    <x v="0"/>
    <n v="53"/>
    <x v="7"/>
    <x v="2"/>
    <x v="1"/>
  </r>
  <r>
    <x v="412"/>
    <s v="HERMÍNIO"/>
    <s v="FLORENTINO"/>
    <x v="0"/>
    <n v="31"/>
    <x v="6"/>
    <x v="2"/>
    <x v="2"/>
  </r>
  <r>
    <x v="413"/>
    <s v="MARIA"/>
    <s v="UMBELINA DA CONCEIÇÃO"/>
    <x v="1"/>
    <n v="30"/>
    <x v="6"/>
    <x v="2"/>
    <x v="1"/>
  </r>
  <r>
    <x v="414"/>
    <s v="ENGRACIA"/>
    <s v="JOAQUINA"/>
    <x v="1"/>
    <n v="25"/>
    <x v="5"/>
    <x v="2"/>
    <x v="1"/>
  </r>
  <r>
    <x v="415"/>
    <s v="HENRIQUETA"/>
    <s v="DOS  SANTOS"/>
    <x v="1"/>
    <n v="21"/>
    <x v="1"/>
    <x v="1"/>
    <x v="1"/>
  </r>
  <r>
    <x v="416"/>
    <s v="VICTORIA"/>
    <s v="JOAQUINA"/>
    <x v="1"/>
    <n v="38"/>
    <x v="0"/>
    <x v="2"/>
    <x v="1"/>
  </r>
  <r>
    <x v="417"/>
    <s v="GENEROZA"/>
    <s v="FRANCISCA DE PAIVA"/>
    <x v="1"/>
    <n v="22"/>
    <x v="1"/>
    <x v="6"/>
    <x v="1"/>
  </r>
  <r>
    <x v="418"/>
    <s v="ANTONIO"/>
    <s v="FRANCISCO"/>
    <x v="0"/>
    <n v="19"/>
    <x v="3"/>
    <x v="2"/>
    <x v="2"/>
  </r>
  <r>
    <x v="419"/>
    <s v="MARIA"/>
    <s v="LUIZA"/>
    <x v="1"/>
    <n v="23"/>
    <x v="1"/>
    <x v="0"/>
    <x v="2"/>
  </r>
  <r>
    <x v="420"/>
    <s v="GUILHERMINA"/>
    <s v="QUINIS"/>
    <x v="1"/>
    <n v="20"/>
    <x v="1"/>
    <x v="0"/>
    <x v="0"/>
  </r>
  <r>
    <x v="421"/>
    <s v="FORTUNATA"/>
    <s v="MARIA DA CONCEIÇÃO"/>
    <x v="1"/>
    <n v="40"/>
    <x v="8"/>
    <x v="0"/>
    <x v="0"/>
  </r>
  <r>
    <x v="422"/>
    <s v="QUIRUBINA"/>
    <s v="MARIA DA CONCEIÇÃO"/>
    <x v="1"/>
    <n v="62"/>
    <x v="9"/>
    <x v="2"/>
    <x v="1"/>
  </r>
  <r>
    <x v="423"/>
    <s v="MARIA"/>
    <s v="VIRGINIA SOUZA"/>
    <x v="1"/>
    <n v="28"/>
    <x v="5"/>
    <x v="0"/>
    <x v="1"/>
  </r>
  <r>
    <x v="424"/>
    <s v="FRANCISCA"/>
    <s v="EMILIA DE TOLEDO"/>
    <x v="1"/>
    <n v="36"/>
    <x v="0"/>
    <x v="1"/>
    <x v="1"/>
  </r>
  <r>
    <x v="425"/>
    <s v="HENRIQUETA"/>
    <s v="MARIA DO CARMO"/>
    <x v="1"/>
    <n v="15"/>
    <x v="3"/>
    <x v="1"/>
    <x v="1"/>
  </r>
  <r>
    <x v="426"/>
    <s v="GERTRUDES"/>
    <s v="MARIA DO CARMO"/>
    <x v="1"/>
    <n v="46"/>
    <x v="2"/>
    <x v="1"/>
    <x v="1"/>
  </r>
  <r>
    <x v="427"/>
    <s v="MARIA"/>
    <s v="DOS ANJOS"/>
    <x v="1"/>
    <n v="50"/>
    <x v="7"/>
    <x v="2"/>
    <x v="1"/>
  </r>
  <r>
    <x v="428"/>
    <s v="MARIA"/>
    <s v="DO CARMO SOUZA"/>
    <x v="1"/>
    <n v="18"/>
    <x v="3"/>
    <x v="0"/>
    <x v="1"/>
  </r>
  <r>
    <x v="429"/>
    <s v="IZABEL"/>
    <s v="MIZ. DA SILVA"/>
    <x v="1"/>
    <n v="50"/>
    <x v="7"/>
    <x v="2"/>
    <x v="2"/>
  </r>
  <r>
    <x v="430"/>
    <s v="VALENTINA"/>
    <s v="DOS SANTOS"/>
    <x v="1"/>
    <n v="28"/>
    <x v="5"/>
    <x v="6"/>
    <x v="1"/>
  </r>
  <r>
    <x v="431"/>
    <s v="HERMINA"/>
    <s v="ROSENSTOKE"/>
    <x v="1"/>
    <n v="15"/>
    <x v="3"/>
    <x v="4"/>
    <x v="0"/>
  </r>
  <r>
    <x v="432"/>
    <s v="DELFINO"/>
    <s v="BUENO DA SILVA"/>
    <x v="0"/>
    <n v="14"/>
    <x v="4"/>
    <x v="0"/>
    <x v="0"/>
  </r>
  <r>
    <x v="433"/>
    <s v="ELIZABETH"/>
    <s v="HENKE"/>
    <x v="1"/>
    <n v="26"/>
    <x v="5"/>
    <x v="0"/>
    <x v="0"/>
  </r>
  <r>
    <x v="434"/>
    <s v="MARIA"/>
    <s v="ROZA"/>
    <x v="1"/>
    <n v="24"/>
    <x v="1"/>
    <x v="4"/>
    <x v="0"/>
  </r>
  <r>
    <x v="435"/>
    <s v="CÂNDIDA"/>
    <s v="MARIA SALLES"/>
    <x v="1"/>
    <n v="35"/>
    <x v="0"/>
    <x v="3"/>
    <x v="1"/>
  </r>
  <r>
    <x v="436"/>
    <s v="ALFREDO"/>
    <s v="GRASSE"/>
    <x v="0"/>
    <n v="24"/>
    <x v="1"/>
    <x v="0"/>
    <x v="1"/>
  </r>
  <r>
    <x v="437"/>
    <s v="JACINTHA"/>
    <s v="RAMOS"/>
    <x v="1"/>
    <n v="22"/>
    <x v="1"/>
    <x v="0"/>
    <x v="1"/>
  </r>
  <r>
    <x v="438"/>
    <s v="CATHARINA"/>
    <s v="MARIA DAS DORES"/>
    <x v="1"/>
    <n v="28"/>
    <x v="5"/>
    <x v="0"/>
    <x v="2"/>
  </r>
  <r>
    <x v="439"/>
    <s v="MARIA"/>
    <s v="ANTONIA DA CONCEIÇÃO"/>
    <x v="1"/>
    <n v="25"/>
    <x v="5"/>
    <x v="0"/>
    <x v="1"/>
  </r>
  <r>
    <x v="440"/>
    <s v="JOSE"/>
    <s v="PACHECO"/>
    <x v="0"/>
    <n v="25"/>
    <x v="5"/>
    <x v="0"/>
    <x v="1"/>
  </r>
  <r>
    <x v="441"/>
    <s v="MANUEL"/>
    <s v="IGNACIO DE MEDIAEIROS"/>
    <x v="0"/>
    <n v="19"/>
    <x v="3"/>
    <x v="0"/>
    <x v="2"/>
  </r>
  <r>
    <x v="442"/>
    <s v="JUSTINA"/>
    <s v="LEITE DE CAMARGO"/>
    <x v="1"/>
    <n v="29"/>
    <x v="5"/>
    <x v="2"/>
    <x v="1"/>
  </r>
  <r>
    <x v="443"/>
    <s v="ANTONIO"/>
    <s v="MARIA QUARTIM"/>
    <x v="0"/>
    <n v="21"/>
    <x v="1"/>
    <x v="3"/>
    <x v="1"/>
  </r>
  <r>
    <x v="444"/>
    <s v="LEOPOLDINA"/>
    <s v="MARIA IZABEL"/>
    <x v="1"/>
    <n v="31"/>
    <x v="6"/>
    <x v="2"/>
    <x v="1"/>
  </r>
  <r>
    <x v="445"/>
    <s v="MARIA"/>
    <s v="JOAQUINA"/>
    <x v="1"/>
    <n v="58"/>
    <x v="10"/>
    <x v="2"/>
    <x v="1"/>
  </r>
  <r>
    <x v="446"/>
    <s v="LUIZA"/>
    <s v="DE ALMEIDA"/>
    <x v="1"/>
    <n v="24"/>
    <x v="1"/>
    <x v="2"/>
    <x v="0"/>
  </r>
  <r>
    <x v="447"/>
    <s v="JOÃO"/>
    <s v="DOS SANTOS MOTTA"/>
    <x v="0"/>
    <n v="18"/>
    <x v="3"/>
    <x v="0"/>
    <x v="1"/>
  </r>
  <r>
    <x v="448"/>
    <s v="MARIA"/>
    <s v="ADAM"/>
    <x v="1"/>
    <n v="18"/>
    <x v="3"/>
    <x v="0"/>
    <x v="1"/>
  </r>
  <r>
    <x v="449"/>
    <s v="BETHA"/>
    <s v="FISCHER"/>
    <x v="1"/>
    <n v="18"/>
    <x v="3"/>
    <x v="0"/>
    <x v="1"/>
  </r>
  <r>
    <x v="450"/>
    <s v="BENEDICTA"/>
    <s v="DE  REGULARIKE"/>
    <x v="1"/>
    <n v="45"/>
    <x v="2"/>
    <x v="6"/>
    <x v="1"/>
  </r>
  <r>
    <x v="451"/>
    <s v="JOANNA"/>
    <s v="AROUCHE"/>
    <x v="1"/>
    <n v="18"/>
    <x v="3"/>
    <x v="1"/>
    <x v="1"/>
  </r>
  <r>
    <x v="452"/>
    <s v="BENEDICTA"/>
    <s v="JOANNA"/>
    <x v="1"/>
    <n v="36"/>
    <x v="0"/>
    <x v="2"/>
    <x v="1"/>
  </r>
  <r>
    <x v="453"/>
    <s v="ELEZIA"/>
    <s v="FISCHER"/>
    <x v="1"/>
    <n v="20"/>
    <x v="1"/>
    <x v="4"/>
    <x v="1"/>
  </r>
  <r>
    <x v="454"/>
    <s v="LUIZA"/>
    <s v="PRIVE"/>
    <x v="1"/>
    <n v="21"/>
    <x v="1"/>
    <x v="0"/>
    <x v="1"/>
  </r>
  <r>
    <x v="455"/>
    <s v="AUGUSTA"/>
    <s v="FASS"/>
    <x v="1"/>
    <n v="18"/>
    <x v="3"/>
    <x v="0"/>
    <x v="1"/>
  </r>
  <r>
    <x v="456"/>
    <s v="CAROLINA"/>
    <s v="FASS"/>
    <x v="1"/>
    <n v="15"/>
    <x v="3"/>
    <x v="4"/>
    <x v="1"/>
  </r>
  <r>
    <x v="457"/>
    <s v="BERNARDA"/>
    <s v="MARIA BENEDICTA"/>
    <x v="1"/>
    <n v="42"/>
    <x v="8"/>
    <x v="2"/>
    <x v="1"/>
  </r>
  <r>
    <x v="458"/>
    <s v="DELMIRA"/>
    <s v="MARIA DE AMARAL"/>
    <x v="1"/>
    <n v="28"/>
    <x v="5"/>
    <x v="1"/>
    <x v="1"/>
  </r>
  <r>
    <x v="459"/>
    <s v="MARIA"/>
    <s v="FISCHER"/>
    <x v="1"/>
    <n v="20"/>
    <x v="1"/>
    <x v="0"/>
    <x v="1"/>
  </r>
  <r>
    <x v="460"/>
    <s v="MARGARIDA"/>
    <s v="MARIA"/>
    <x v="1"/>
    <n v="18"/>
    <x v="3"/>
    <x v="2"/>
    <x v="1"/>
  </r>
  <r>
    <x v="461"/>
    <s v="ANTONIO"/>
    <s v="ALVES"/>
    <x v="0"/>
    <n v="38"/>
    <x v="0"/>
    <x v="6"/>
    <x v="1"/>
  </r>
  <r>
    <x v="462"/>
    <s v="FRANCISCO"/>
    <s v="TOLEDO FERREIRA"/>
    <x v="0"/>
    <n v="15"/>
    <x v="3"/>
    <x v="0"/>
    <x v="1"/>
  </r>
  <r>
    <x v="463"/>
    <s v="LUIZ"/>
    <s v="JACINTHO PIMENTEL"/>
    <x v="0"/>
    <n v="18"/>
    <x v="3"/>
    <x v="0"/>
    <x v="0"/>
  </r>
  <r>
    <x v="464"/>
    <s v="SIMÃO"/>
    <s v="QUEIROZ"/>
    <x v="0"/>
    <n v="35"/>
    <x v="0"/>
    <x v="2"/>
    <x v="1"/>
  </r>
  <r>
    <x v="465"/>
    <s v="MARIA"/>
    <s v="THEREZA DE MELLO"/>
    <x v="1"/>
    <n v="27"/>
    <x v="5"/>
    <x v="1"/>
    <x v="0"/>
  </r>
  <r>
    <x v="466"/>
    <s v="EMMA"/>
    <s v="FUCHS"/>
    <x v="1"/>
    <n v="15"/>
    <x v="3"/>
    <x v="0"/>
    <x v="1"/>
  </r>
  <r>
    <x v="467"/>
    <s v="BENEDICTO"/>
    <s v="THIMOTHEO"/>
    <x v="0"/>
    <n v="38"/>
    <x v="0"/>
    <x v="2"/>
    <x v="1"/>
  </r>
  <r>
    <x v="468"/>
    <s v="CATHARINA"/>
    <s v="DE JEZUS"/>
    <x v="1"/>
    <n v="65"/>
    <x v="11"/>
    <x v="2"/>
    <x v="1"/>
  </r>
  <r>
    <x v="469"/>
    <s v="MARGARIDA"/>
    <s v="AUGUSTA PINHEIRO"/>
    <x v="1"/>
    <n v="30"/>
    <x v="6"/>
    <x v="1"/>
    <x v="2"/>
  </r>
  <r>
    <x v="470"/>
    <s v="JOAQUIM"/>
    <s v="DE AZEVEDO BARROS"/>
    <x v="0"/>
    <n v="54"/>
    <x v="7"/>
    <x v="2"/>
    <x v="1"/>
  </r>
  <r>
    <x v="471"/>
    <s v="JOSE"/>
    <s v="BAPRETOSISTA GONÇALVES"/>
    <x v="0"/>
    <n v="28"/>
    <x v="5"/>
    <x v="0"/>
    <x v="0"/>
  </r>
  <r>
    <x v="472"/>
    <s v="VICÊNCIA"/>
    <s v="BARBARA"/>
    <x v="1"/>
    <n v="50"/>
    <x v="7"/>
    <x v="1"/>
    <x v="1"/>
  </r>
  <r>
    <x v="473"/>
    <s v="DELFINA"/>
    <s v="RODRIGUES JORDÃO"/>
    <x v="1"/>
    <n v="50"/>
    <x v="7"/>
    <x v="2"/>
    <x v="1"/>
  </r>
  <r>
    <x v="474"/>
    <s v="FORTUNA"/>
    <s v="MARIA DO CARMO"/>
    <x v="1"/>
    <n v="15"/>
    <x v="3"/>
    <x v="1"/>
    <x v="0"/>
  </r>
  <r>
    <x v="475"/>
    <s v="FERMINA"/>
    <s v="LEITE"/>
    <x v="1"/>
    <n v="22"/>
    <x v="1"/>
    <x v="2"/>
    <x v="0"/>
  </r>
  <r>
    <x v="476"/>
    <s v="BENEDICTO"/>
    <s v="JACINTHO"/>
    <x v="0"/>
    <n v="18"/>
    <x v="3"/>
    <x v="1"/>
    <x v="2"/>
  </r>
  <r>
    <x v="477"/>
    <s v="CATHARINA"/>
    <s v="DÂNGEN"/>
    <x v="1"/>
    <n v="19"/>
    <x v="3"/>
    <x v="0"/>
    <x v="1"/>
  </r>
  <r>
    <x v="478"/>
    <s v="MARIA"/>
    <s v="RITA FERREIRA"/>
    <x v="1"/>
    <n v="45"/>
    <x v="2"/>
    <x v="0"/>
    <x v="1"/>
  </r>
  <r>
    <x v="479"/>
    <s v="SEBASTIÃO"/>
    <s v="LOURENÇO DE SOUZA"/>
    <x v="0"/>
    <n v="40"/>
    <x v="8"/>
    <x v="2"/>
    <x v="1"/>
  </r>
  <r>
    <x v="480"/>
    <s v="BELMIRA"/>
    <s v="GONÇALVES DE OLIVEIRA"/>
    <x v="1"/>
    <n v="35"/>
    <x v="0"/>
    <x v="0"/>
    <x v="0"/>
  </r>
  <r>
    <x v="481"/>
    <s v="FORTUNATA"/>
    <s v="MARIA DA CONCEIÇÃO"/>
    <x v="1"/>
    <n v="50"/>
    <x v="7"/>
    <x v="1"/>
    <x v="1"/>
  </r>
  <r>
    <x v="482"/>
    <s v="JOAQUINA"/>
    <s v="MARIA DA CONCEIÇÃO"/>
    <x v="1"/>
    <n v="70"/>
    <x v="13"/>
    <x v="2"/>
    <x v="1"/>
  </r>
  <r>
    <x v="483"/>
    <s v="MARIA"/>
    <s v="DAS DORES"/>
    <x v="1"/>
    <n v="34"/>
    <x v="6"/>
    <x v="0"/>
    <x v="1"/>
  </r>
  <r>
    <x v="484"/>
    <s v="JOÃO"/>
    <s v="COSME VIVEIROS"/>
    <x v="0"/>
    <n v="31"/>
    <x v="6"/>
    <x v="0"/>
    <x v="1"/>
  </r>
  <r>
    <x v="485"/>
    <s v="CAETANO"/>
    <s v="ROGER"/>
    <x v="0"/>
    <n v="23"/>
    <x v="1"/>
    <x v="0"/>
    <x v="1"/>
  </r>
  <r>
    <x v="486"/>
    <s v="AGOSTINHO"/>
    <s v="ANTONIO PIRES"/>
    <x v="0"/>
    <n v="34"/>
    <x v="6"/>
    <x v="2"/>
    <x v="1"/>
  </r>
  <r>
    <x v="487"/>
    <s v="EVA"/>
    <s v="DE AGUIAR"/>
    <x v="1"/>
    <n v="43"/>
    <x v="8"/>
    <x v="2"/>
    <x v="0"/>
  </r>
  <r>
    <x v="488"/>
    <s v="ELENA"/>
    <s v="DE ALMEIDA"/>
    <x v="1"/>
    <n v="18"/>
    <x v="3"/>
    <x v="6"/>
    <x v="1"/>
  </r>
  <r>
    <x v="489"/>
    <s v="MATHILDES"/>
    <s v="DE JEZUS"/>
    <x v="1"/>
    <n v="26"/>
    <x v="5"/>
    <x v="2"/>
    <x v="1"/>
  </r>
  <r>
    <x v="490"/>
    <s v="LEONARDO"/>
    <s v="MEYER"/>
    <x v="0"/>
    <n v="24"/>
    <x v="1"/>
    <x v="0"/>
    <x v="0"/>
  </r>
  <r>
    <x v="491"/>
    <s v="JOSE"/>
    <s v="SIMOES"/>
    <x v="0"/>
    <n v="29"/>
    <x v="5"/>
    <x v="0"/>
    <x v="0"/>
  </r>
  <r>
    <x v="492"/>
    <s v="JOÃO"/>
    <s v="DA SILVA DEIRÓ"/>
    <x v="0"/>
    <n v="20"/>
    <x v="1"/>
    <x v="4"/>
    <x v="1"/>
  </r>
  <r>
    <x v="493"/>
    <s v="EVA"/>
    <s v="MARIA DA SILVA"/>
    <x v="1"/>
    <n v="19"/>
    <x v="3"/>
    <x v="1"/>
    <x v="1"/>
  </r>
  <r>
    <x v="494"/>
    <s v="ANDRÉ"/>
    <s v="PEDRO"/>
    <x v="0"/>
    <n v="41"/>
    <x v="8"/>
    <x v="0"/>
    <x v="1"/>
  </r>
  <r>
    <x v="495"/>
    <s v="MARIA"/>
    <s v="DA CONCEIÇÃO "/>
    <x v="1"/>
    <n v="30"/>
    <x v="6"/>
    <x v="3"/>
    <x v="1"/>
  </r>
  <r>
    <x v="496"/>
    <s v="IZABEL"/>
    <s v="DA ENCARNAÇÃO"/>
    <x v="1"/>
    <n v="12"/>
    <x v="4"/>
    <x v="0"/>
    <x v="1"/>
  </r>
  <r>
    <x v="497"/>
    <s v="FRANCISCA"/>
    <s v="MARIA DAS NEVES"/>
    <x v="1"/>
    <n v="43"/>
    <x v="8"/>
    <x v="1"/>
    <x v="1"/>
  </r>
  <r>
    <x v="498"/>
    <s v="PAULINA"/>
    <s v="MARIA DO ESPIRITO SANTO"/>
    <x v="1"/>
    <n v="24"/>
    <x v="1"/>
    <x v="1"/>
    <x v="1"/>
  </r>
  <r>
    <x v="499"/>
    <s v="MARIA"/>
    <s v="DA CONCEIÇÃO "/>
    <x v="1"/>
    <n v="22"/>
    <x v="1"/>
    <x v="6"/>
    <x v="1"/>
  </r>
  <r>
    <x v="500"/>
    <s v="NARCIZA"/>
    <s v="GABRIELLA DE TOLEDO"/>
    <x v="1"/>
    <n v="19"/>
    <x v="3"/>
    <x v="1"/>
    <x v="1"/>
  </r>
  <r>
    <x v="501"/>
    <s v="RACHEL"/>
    <s v="ANNA FRANCISCA"/>
    <x v="1"/>
    <n v="18"/>
    <x v="3"/>
    <x v="6"/>
    <x v="1"/>
  </r>
  <r>
    <x v="502"/>
    <s v="ANNA"/>
    <s v="MARIA"/>
    <x v="1"/>
    <n v="50"/>
    <x v="7"/>
    <x v="1"/>
    <x v="1"/>
  </r>
  <r>
    <x v="503"/>
    <s v="MARGARIDA"/>
    <s v="MARIA DE JEZUS"/>
    <x v="1"/>
    <n v="28"/>
    <x v="5"/>
    <x v="3"/>
    <x v="1"/>
  </r>
  <r>
    <x v="504"/>
    <s v="CLARA"/>
    <s v="WUNDERLICH"/>
    <x v="1"/>
    <n v="19"/>
    <x v="3"/>
    <x v="0"/>
    <x v="0"/>
  </r>
  <r>
    <x v="505"/>
    <s v="BENEDICTA"/>
    <s v="MARIA DO CARMO"/>
    <x v="1"/>
    <n v="22"/>
    <x v="1"/>
    <x v="6"/>
    <x v="1"/>
  </r>
  <r>
    <x v="506"/>
    <s v="ANNA"/>
    <s v="SCHIMIDLEN"/>
    <x v="1"/>
    <n v="20"/>
    <x v="1"/>
    <x v="0"/>
    <x v="2"/>
  </r>
  <r>
    <x v="507"/>
    <s v="MARIA"/>
    <s v="SCHIMIDLE"/>
    <x v="1"/>
    <n v="24"/>
    <x v="1"/>
    <x v="0"/>
    <x v="1"/>
  </r>
  <r>
    <x v="508"/>
    <s v="ANTONIO"/>
    <s v="BOTELHO DE SOUZA"/>
    <x v="0"/>
    <n v="42"/>
    <x v="8"/>
    <x v="0"/>
    <x v="1"/>
  </r>
  <r>
    <x v="509"/>
    <s v="IDA"/>
    <s v="FALCATEL"/>
    <x v="1"/>
    <n v="30"/>
    <x v="6"/>
    <x v="4"/>
    <x v="1"/>
  </r>
  <r>
    <x v="510"/>
    <s v="BERALDA"/>
    <s v="MARIA DA CONCEIÇÃO"/>
    <x v="1"/>
    <n v="30"/>
    <x v="6"/>
    <x v="0"/>
    <x v="1"/>
  </r>
  <r>
    <x v="511"/>
    <s v="BELLARMINA"/>
    <s v="MARIA DAS NEVES"/>
    <x v="1"/>
    <n v="23"/>
    <x v="1"/>
    <x v="0"/>
    <x v="0"/>
  </r>
  <r>
    <x v="512"/>
    <s v="FRANCISCO"/>
    <s v="DE SOUZA"/>
    <x v="0"/>
    <n v="22"/>
    <x v="1"/>
    <x v="0"/>
    <x v="1"/>
  </r>
  <r>
    <x v="513"/>
    <s v="JOAQUINA"/>
    <s v="BRESSANE"/>
    <x v="1"/>
    <n v="46"/>
    <x v="2"/>
    <x v="1"/>
    <x v="1"/>
  </r>
  <r>
    <x v="514"/>
    <s v="THOMAZIA"/>
    <s v="DO ESPIRITO SANTO"/>
    <x v="1"/>
    <n v="27"/>
    <x v="5"/>
    <x v="2"/>
    <x v="1"/>
  </r>
  <r>
    <x v="515"/>
    <s v="FRANCISCO"/>
    <s v="PAULA E SILVA "/>
    <x v="0"/>
    <n v="29"/>
    <x v="5"/>
    <x v="6"/>
    <x v="1"/>
  </r>
  <r>
    <x v="516"/>
    <s v="ANNA"/>
    <s v="NEITRL"/>
    <x v="1"/>
    <n v="16"/>
    <x v="3"/>
    <x v="0"/>
    <x v="1"/>
  </r>
  <r>
    <x v="517"/>
    <s v="LUIZA"/>
    <s v="BLUME"/>
    <x v="1"/>
    <n v="15"/>
    <x v="3"/>
    <x v="0"/>
    <x v="1"/>
  </r>
  <r>
    <x v="518"/>
    <s v="CORA"/>
    <s v="ANTONIA"/>
    <x v="1"/>
    <n v="23"/>
    <x v="1"/>
    <x v="2"/>
    <x v="1"/>
  </r>
  <r>
    <x v="519"/>
    <s v="DANIEL"/>
    <s v="FRANCO"/>
    <x v="0"/>
    <n v="19"/>
    <x v="3"/>
    <x v="2"/>
    <x v="1"/>
  </r>
  <r>
    <x v="520"/>
    <s v="ANACLETA"/>
    <s v="PACHECO VASCONCELOS"/>
    <x v="1"/>
    <n v="21"/>
    <x v="1"/>
    <x v="1"/>
    <x v="1"/>
  </r>
  <r>
    <x v="521"/>
    <s v="BENEDICTA"/>
    <s v="MARIA"/>
    <x v="1"/>
    <n v="19"/>
    <x v="3"/>
    <x v="1"/>
    <x v="0"/>
  </r>
  <r>
    <x v="522"/>
    <s v="CLARA"/>
    <s v="BEUS"/>
    <x v="1"/>
    <n v="18"/>
    <x v="3"/>
    <x v="4"/>
    <x v="1"/>
  </r>
  <r>
    <x v="523"/>
    <s v="ANNA"/>
    <s v="LEIMAN"/>
    <x v="1"/>
    <n v="23"/>
    <x v="1"/>
    <x v="0"/>
    <x v="2"/>
  </r>
  <r>
    <x v="524"/>
    <s v="AUGUSTA"/>
    <s v="MULLER"/>
    <x v="1"/>
    <n v="12"/>
    <x v="4"/>
    <x v="0"/>
    <x v="0"/>
  </r>
  <r>
    <x v="525"/>
    <s v="MARIA"/>
    <s v="AUGUSTA DOS SANTOS"/>
    <x v="1"/>
    <n v="32"/>
    <x v="6"/>
    <x v="0"/>
    <x v="1"/>
  </r>
  <r>
    <x v="526"/>
    <s v="JULIA"/>
    <s v="MARTHA COUTO"/>
    <x v="1"/>
    <n v="26"/>
    <x v="5"/>
    <x v="0"/>
    <x v="1"/>
  </r>
  <r>
    <x v="527"/>
    <s v="JULIA"/>
    <s v="AMALIA DE VASCONCELOS"/>
    <x v="1"/>
    <n v="58"/>
    <x v="10"/>
    <x v="0"/>
    <x v="1"/>
  </r>
  <r>
    <x v="528"/>
    <s v="GEOSUOTO"/>
    <s v="ANTONIO"/>
    <x v="0"/>
    <n v="31"/>
    <x v="6"/>
    <x v="0"/>
    <x v="1"/>
  </r>
  <r>
    <x v="529"/>
    <s v="MANOEL"/>
    <s v="SABINO DE PAULA"/>
    <x v="0"/>
    <n v="39"/>
    <x v="0"/>
    <x v="6"/>
    <x v="2"/>
  </r>
  <r>
    <x v="530"/>
    <s v="ROSALINA"/>
    <s v="CHRISTINA DO AMARAL"/>
    <x v="1"/>
    <n v="40"/>
    <x v="8"/>
    <x v="2"/>
    <x v="1"/>
  </r>
  <r>
    <x v="531"/>
    <s v="MAFALDA"/>
    <s v="ANNA MARIA"/>
    <x v="1"/>
    <n v="40"/>
    <x v="8"/>
    <x v="2"/>
    <x v="1"/>
  </r>
  <r>
    <x v="532"/>
    <s v="ROZA"/>
    <s v="MARIA DE AGUIAR"/>
    <x v="1"/>
    <n v="32"/>
    <x v="6"/>
    <x v="2"/>
    <x v="0"/>
  </r>
  <r>
    <x v="533"/>
    <s v="CAROLINA"/>
    <s v="MARIA AUGUSTA"/>
    <x v="1"/>
    <n v="30"/>
    <x v="6"/>
    <x v="6"/>
    <x v="1"/>
  </r>
  <r>
    <x v="534"/>
    <s v="ANTONIA"/>
    <s v="DO ESPIRITO SANTO"/>
    <x v="1"/>
    <n v="15"/>
    <x v="3"/>
    <x v="6"/>
    <x v="1"/>
  </r>
  <r>
    <x v="535"/>
    <s v="FRANCO"/>
    <s v="JOAQUIM CONSTANCIO"/>
    <x v="0"/>
    <n v="13"/>
    <x v="4"/>
    <x v="0"/>
    <x v="0"/>
  </r>
  <r>
    <x v="536"/>
    <s v="MARCOLINA"/>
    <s v="MARIA DA CONCEIÇÃO"/>
    <x v="1"/>
    <n v="19"/>
    <x v="3"/>
    <x v="3"/>
    <x v="1"/>
  </r>
  <r>
    <x v="537"/>
    <s v="ANTONIA"/>
    <s v="DIAS"/>
    <x v="1"/>
    <n v="23"/>
    <x v="1"/>
    <x v="2"/>
    <x v="1"/>
  </r>
  <r>
    <x v="538"/>
    <s v="ANNA"/>
    <s v="EUFRASINA DE CAMPOS"/>
    <x v="1"/>
    <n v="36"/>
    <x v="0"/>
    <x v="2"/>
    <x v="1"/>
  </r>
  <r>
    <x v="539"/>
    <s v="BENEDICTA"/>
    <s v="ALBERTA DA SILVA"/>
    <x v="1"/>
    <n v="20"/>
    <x v="1"/>
    <x v="1"/>
    <x v="1"/>
  </r>
  <r>
    <x v="540"/>
    <s v="ELIZA"/>
    <s v="MARIA EPHIGENIA"/>
    <x v="1"/>
    <n v="19"/>
    <x v="3"/>
    <x v="6"/>
    <x v="1"/>
  </r>
  <r>
    <x v="541"/>
    <s v="RAYMUNDO"/>
    <s v="DIAS DA COSTA"/>
    <x v="0"/>
    <n v="43"/>
    <x v="8"/>
    <x v="0"/>
    <x v="0"/>
  </r>
  <r>
    <x v="542"/>
    <s v="CHARLES"/>
    <s v="HONORÉ PAGEOT"/>
    <x v="0"/>
    <n v="45"/>
    <x v="2"/>
    <x v="0"/>
    <x v="0"/>
  </r>
  <r>
    <x v="543"/>
    <s v="JOSE"/>
    <s v="CARVALHO DE CAMPOS"/>
    <x v="0"/>
    <n v="17"/>
    <x v="3"/>
    <x v="1"/>
    <x v="0"/>
  </r>
  <r>
    <x v="544"/>
    <s v="FAUSTINO"/>
    <s v="JOSE GOMIDE"/>
    <x v="0"/>
    <n v="15"/>
    <x v="3"/>
    <x v="1"/>
    <x v="1"/>
  </r>
  <r>
    <x v="545"/>
    <s v="MANOEL"/>
    <s v="JOSE DE PINHO S. ROQUE"/>
    <x v="0"/>
    <n v="37"/>
    <x v="0"/>
    <x v="0"/>
    <x v="2"/>
  </r>
  <r>
    <x v="546"/>
    <s v="SUZAN"/>
    <s v="WALSON"/>
    <x v="1"/>
    <n v="24"/>
    <x v="1"/>
    <x v="0"/>
    <x v="1"/>
  </r>
  <r>
    <x v="547"/>
    <s v="ZEFERINA"/>
    <s v="MARIA DO ESPIRITO SANTO"/>
    <x v="1"/>
    <n v="27"/>
    <x v="5"/>
    <x v="3"/>
    <x v="1"/>
  </r>
  <r>
    <x v="548"/>
    <s v="DOMITILA"/>
    <s v="GENEROSA DA CONCEIÇÃO"/>
    <x v="1"/>
    <n v="23"/>
    <x v="1"/>
    <x v="6"/>
    <x v="2"/>
  </r>
  <r>
    <x v="549"/>
    <s v="AMÁLIA"/>
    <s v="MARIA DA CONCEIÇÃO"/>
    <x v="1"/>
    <n v="35"/>
    <x v="0"/>
    <x v="1"/>
    <x v="0"/>
  </r>
  <r>
    <x v="550"/>
    <s v="MARIA"/>
    <s v="D'ALESSIO"/>
    <x v="1"/>
    <n v="15"/>
    <x v="3"/>
    <x v="0"/>
    <x v="1"/>
  </r>
  <r>
    <x v="551"/>
    <s v="MARIA"/>
    <s v="FRANCISCA DA PENHA"/>
    <x v="1"/>
    <n v="36"/>
    <x v="0"/>
    <x v="2"/>
    <x v="1"/>
  </r>
  <r>
    <x v="552"/>
    <s v="AMADEU"/>
    <s v="FRANCISCO DA CONCEIÇÃO"/>
    <x v="0"/>
    <n v="48"/>
    <x v="2"/>
    <x v="2"/>
    <x v="1"/>
  </r>
  <r>
    <x v="553"/>
    <s v="RITA"/>
    <s v="DE CASTRO MARCONDES"/>
    <x v="1"/>
    <n v="35"/>
    <x v="0"/>
    <x v="1"/>
    <x v="1"/>
  </r>
  <r>
    <x v="554"/>
    <s v="OCTAVIO"/>
    <s v="ANTONIO FERREIRA"/>
    <x v="0"/>
    <n v="24"/>
    <x v="1"/>
    <x v="1"/>
    <x v="0"/>
  </r>
  <r>
    <x v="555"/>
    <s v="ANTONIO"/>
    <s v="DA COSTA RODRIGUES"/>
    <x v="0"/>
    <n v="15"/>
    <x v="3"/>
    <x v="1"/>
    <x v="1"/>
  </r>
  <r>
    <x v="556"/>
    <s v="PULCINA"/>
    <s v="MARIA IGNACIA VIEIRA"/>
    <x v="1"/>
    <n v="14"/>
    <x v="4"/>
    <x v="1"/>
    <x v="1"/>
  </r>
  <r>
    <x v="557"/>
    <s v="GERTRUDES"/>
    <s v="MARIA DO ESPIRITO SANTO"/>
    <x v="1"/>
    <n v="30"/>
    <x v="6"/>
    <x v="1"/>
    <x v="2"/>
  </r>
  <r>
    <x v="558"/>
    <s v="PEDRO"/>
    <s v="RAMOS DA SILVA"/>
    <x v="0"/>
    <n v="34"/>
    <x v="6"/>
    <x v="0"/>
    <x v="1"/>
  </r>
  <r>
    <x v="559"/>
    <s v="CARLOTA"/>
    <s v="FENEMBERG"/>
    <x v="1"/>
    <n v="14"/>
    <x v="4"/>
    <x v="0"/>
    <x v="1"/>
  </r>
  <r>
    <x v="560"/>
    <s v="ANTONIA"/>
    <s v="FRANCISCA NEVES"/>
    <x v="1"/>
    <n v="35"/>
    <x v="0"/>
    <x v="1"/>
    <x v="1"/>
  </r>
  <r>
    <x v="561"/>
    <s v="PAULINA"/>
    <s v="MARIA THEREZA"/>
    <x v="1"/>
    <n v="48"/>
    <x v="2"/>
    <x v="2"/>
    <x v="1"/>
  </r>
  <r>
    <x v="562"/>
    <s v="LUIZA"/>
    <s v="PETERSEN"/>
    <x v="1"/>
    <n v="25"/>
    <x v="5"/>
    <x v="4"/>
    <x v="1"/>
  </r>
  <r>
    <x v="563"/>
    <s v="JOSE"/>
    <s v="ALVES"/>
    <x v="0"/>
    <n v="18"/>
    <x v="3"/>
    <x v="0"/>
    <x v="1"/>
  </r>
  <r>
    <x v="564"/>
    <s v="SOPHIA"/>
    <s v="BEIRKE"/>
    <x v="1"/>
    <n v="22"/>
    <x v="1"/>
    <x v="0"/>
    <x v="0"/>
  </r>
  <r>
    <x v="565"/>
    <s v="ROZA"/>
    <s v="PINTO TAVARES"/>
    <x v="1"/>
    <n v="23"/>
    <x v="1"/>
    <x v="2"/>
    <x v="0"/>
  </r>
  <r>
    <x v="566"/>
    <s v="CATHARINA"/>
    <s v="SANTHA"/>
    <x v="1"/>
    <n v="23"/>
    <x v="1"/>
    <x v="0"/>
    <x v="1"/>
  </r>
  <r>
    <x v="567"/>
    <s v="BENEDICTA"/>
    <s v="PIRES DE OLIVEIRA"/>
    <x v="1"/>
    <n v="30"/>
    <x v="6"/>
    <x v="0"/>
    <x v="1"/>
  </r>
  <r>
    <x v="568"/>
    <s v="PEDRO"/>
    <s v="DURANDA"/>
    <x v="0"/>
    <n v="40"/>
    <x v="8"/>
    <x v="0"/>
    <x v="1"/>
  </r>
  <r>
    <x v="569"/>
    <s v="ADOLPHO"/>
    <s v="CARENCIO"/>
    <x v="0"/>
    <n v="32"/>
    <x v="6"/>
    <x v="0"/>
    <x v="2"/>
  </r>
  <r>
    <x v="570"/>
    <s v="CORREA"/>
    <s v="CORNELIO"/>
    <x v="0"/>
    <n v="46"/>
    <x v="2"/>
    <x v="2"/>
    <x v="1"/>
  </r>
  <r>
    <x v="571"/>
    <s v="ANTONIO"/>
    <s v="ELIAS DA ROZA"/>
    <x v="0"/>
    <n v="25"/>
    <x v="5"/>
    <x v="6"/>
    <x v="0"/>
  </r>
  <r>
    <x v="572"/>
    <s v="PAULINA"/>
    <s v="DA SILVA GORDO"/>
    <x v="1"/>
    <n v="33"/>
    <x v="6"/>
    <x v="2"/>
    <x v="1"/>
  </r>
  <r>
    <x v="573"/>
    <s v="JESUÍNA"/>
    <s v="CHRISTINA PEREIRA DOMINGA"/>
    <x v="1"/>
    <n v="29"/>
    <x v="5"/>
    <x v="0"/>
    <x v="1"/>
  </r>
  <r>
    <x v="574"/>
    <s v="ALEXANDRE"/>
    <s v="FERNANDES"/>
    <x v="0"/>
    <n v="17"/>
    <x v="3"/>
    <x v="0"/>
    <x v="1"/>
  </r>
  <r>
    <x v="575"/>
    <s v="ANTONIO"/>
    <s v="DA COSTA ROIZ"/>
    <x v="0"/>
    <n v="30"/>
    <x v="6"/>
    <x v="0"/>
    <x v="1"/>
  </r>
  <r>
    <x v="576"/>
    <s v="JOSE"/>
    <s v="CALIXTO BORGES"/>
    <x v="0"/>
    <n v="30"/>
    <x v="6"/>
    <x v="0"/>
    <x v="1"/>
  </r>
  <r>
    <x v="577"/>
    <s v="CECÍLIA*CANDIDA"/>
    <s v="ECÍLIA CANDIDA"/>
    <x v="1"/>
    <n v="24"/>
    <x v="1"/>
    <x v="2"/>
    <x v="0"/>
  </r>
  <r>
    <x v="578"/>
    <s v="RITA"/>
    <s v="CONSTANCIA DE JEZUS"/>
    <x v="1"/>
    <n v="30"/>
    <x v="6"/>
    <x v="6"/>
    <x v="1"/>
  </r>
  <r>
    <x v="579"/>
    <s v="ANNA"/>
    <s v="HEUSI"/>
    <x v="1"/>
    <n v="19"/>
    <x v="3"/>
    <x v="0"/>
    <x v="1"/>
  </r>
  <r>
    <x v="580"/>
    <s v="ANNA"/>
    <s v="ZICHMANN"/>
    <x v="1"/>
    <n v="16"/>
    <x v="3"/>
    <x v="0"/>
    <x v="1"/>
  </r>
  <r>
    <x v="581"/>
    <s v="BENEDICTO"/>
    <s v="FERREIRA LEITE"/>
    <x v="0"/>
    <n v="33"/>
    <x v="6"/>
    <x v="1"/>
    <x v="1"/>
  </r>
  <r>
    <x v="582"/>
    <s v="LUIZA"/>
    <s v="BARTHEL"/>
    <x v="1"/>
    <n v="20"/>
    <x v="1"/>
    <x v="0"/>
    <x v="1"/>
  </r>
  <r>
    <x v="583"/>
    <s v="MARGARIDA"/>
    <s v="LUIZA DA SILVA"/>
    <x v="1"/>
    <n v="23"/>
    <x v="1"/>
    <x v="1"/>
    <x v="1"/>
  </r>
  <r>
    <x v="584"/>
    <s v="NICOLAU"/>
    <s v="DE LUCAS"/>
    <x v="0"/>
    <n v="30"/>
    <x v="6"/>
    <x v="0"/>
    <x v="1"/>
  </r>
  <r>
    <x v="585"/>
    <s v="MARIA"/>
    <s v="GERTRUDES DO CARMO"/>
    <x v="1"/>
    <n v="20"/>
    <x v="1"/>
    <x v="2"/>
    <x v="2"/>
  </r>
  <r>
    <x v="585"/>
    <s v="MARIA"/>
    <s v="GERTRUDES DO CARMO"/>
    <x v="1"/>
    <n v="20"/>
    <x v="1"/>
    <x v="2"/>
    <x v="2"/>
  </r>
  <r>
    <x v="586"/>
    <s v="MARIA"/>
    <s v="RICARDA"/>
    <x v="1"/>
    <n v="23"/>
    <x v="1"/>
    <x v="6"/>
    <x v="2"/>
  </r>
  <r>
    <x v="587"/>
    <s v="LEOPOLDINA"/>
    <s v="MARIA DO CARMO"/>
    <x v="1"/>
    <n v="37"/>
    <x v="0"/>
    <x v="3"/>
    <x v="0"/>
  </r>
  <r>
    <x v="588"/>
    <s v="JOSÉ"/>
    <s v="FERNANDES"/>
    <x v="0"/>
    <n v="19"/>
    <x v="3"/>
    <x v="0"/>
    <x v="1"/>
  </r>
  <r>
    <x v="589"/>
    <s v="ROZA"/>
    <s v="MARIA DE JEZUS"/>
    <x v="1"/>
    <n v="65"/>
    <x v="11"/>
    <x v="2"/>
    <x v="0"/>
  </r>
  <r>
    <x v="590"/>
    <s v="MARIA"/>
    <s v="HERLING"/>
    <x v="1"/>
    <n v="40"/>
    <x v="8"/>
    <x v="0"/>
    <x v="1"/>
  </r>
  <r>
    <x v="591"/>
    <s v="SOPHIA"/>
    <s v="BERGMANN"/>
    <x v="1"/>
    <n v="20"/>
    <x v="1"/>
    <x v="0"/>
    <x v="1"/>
  </r>
  <r>
    <x v="592"/>
    <s v="UMBELINA"/>
    <s v="MARIA DO ESPIRITO SANTO"/>
    <x v="1"/>
    <n v="24"/>
    <x v="1"/>
    <x v="6"/>
    <x v="1"/>
  </r>
  <r>
    <x v="593"/>
    <s v="ANTONIA"/>
    <s v="JACINTHA PIRES"/>
    <x v="1"/>
    <n v="30"/>
    <x v="6"/>
    <x v="1"/>
    <x v="2"/>
  </r>
  <r>
    <x v="594"/>
    <s v="MARIA"/>
    <s v="BARUEL DOS SANTOS"/>
    <x v="1"/>
    <n v="19"/>
    <x v="3"/>
    <x v="3"/>
    <x v="1"/>
  </r>
  <r>
    <x v="595"/>
    <s v="RITA"/>
    <s v="CAETANA"/>
    <x v="1"/>
    <n v="18"/>
    <x v="3"/>
    <x v="1"/>
    <x v="0"/>
  </r>
  <r>
    <x v="596"/>
    <s v="CAROLINA"/>
    <s v="MARA DA CRUZ"/>
    <x v="1"/>
    <n v="30"/>
    <x v="6"/>
    <x v="2"/>
    <x v="0"/>
  </r>
  <r>
    <x v="597"/>
    <s v="MARIA"/>
    <s v="FRANCISCA"/>
    <x v="1"/>
    <n v="25"/>
    <x v="5"/>
    <x v="0"/>
    <x v="1"/>
  </r>
  <r>
    <x v="598"/>
    <s v="SEBASTIANA"/>
    <s v="ANNA GARCIA"/>
    <x v="1"/>
    <n v="45"/>
    <x v="2"/>
    <x v="2"/>
    <x v="1"/>
  </r>
  <r>
    <x v="599"/>
    <s v="JOAQUIM"/>
    <s v="CAMILLO"/>
    <x v="0"/>
    <n v="33"/>
    <x v="6"/>
    <x v="0"/>
    <x v="1"/>
  </r>
  <r>
    <x v="600"/>
    <s v="MANOEL"/>
    <s v="JOAQUIM"/>
    <x v="0"/>
    <n v="36"/>
    <x v="0"/>
    <x v="0"/>
    <x v="1"/>
  </r>
  <r>
    <x v="601"/>
    <s v="LUIZ"/>
    <s v="RATH"/>
    <x v="0"/>
    <n v="23"/>
    <x v="1"/>
    <x v="0"/>
    <x v="1"/>
  </r>
  <r>
    <x v="602"/>
    <s v="JUVENTINO"/>
    <s v="BRUNO"/>
    <x v="0"/>
    <n v="18"/>
    <x v="3"/>
    <x v="2"/>
    <x v="1"/>
  </r>
  <r>
    <x v="603"/>
    <s v="MARCOLINA"/>
    <s v="PRESTES"/>
    <x v="1"/>
    <n v="14"/>
    <x v="4"/>
    <x v="6"/>
    <x v="1"/>
  </r>
  <r>
    <x v="604"/>
    <s v="SOPHIA"/>
    <s v="PIETCHG"/>
    <x v="1"/>
    <n v="20"/>
    <x v="1"/>
    <x v="0"/>
    <x v="1"/>
  </r>
  <r>
    <x v="605"/>
    <s v="MATHILDES"/>
    <s v="DONNER"/>
    <x v="1"/>
    <n v="19"/>
    <x v="3"/>
    <x v="0"/>
    <x v="1"/>
  </r>
  <r>
    <x v="606"/>
    <s v="ALBERTINA"/>
    <s v="NEBS"/>
    <x v="1"/>
    <n v="20"/>
    <x v="1"/>
    <x v="4"/>
    <x v="0"/>
  </r>
  <r>
    <x v="607"/>
    <s v="FRANCISCO"/>
    <s v="JACINTHO PIMENTEL"/>
    <x v="0"/>
    <n v="17"/>
    <x v="3"/>
    <x v="0"/>
    <x v="1"/>
  </r>
  <r>
    <x v="608"/>
    <s v="ALMA"/>
    <s v="KLUGER"/>
    <x v="1"/>
    <n v="23"/>
    <x v="1"/>
    <x v="0"/>
    <x v="1"/>
  </r>
  <r>
    <x v="609"/>
    <s v="AUGUSTO"/>
    <s v="ANTONIO DOS ANJOS"/>
    <x v="0"/>
    <n v="16"/>
    <x v="3"/>
    <x v="1"/>
    <x v="1"/>
  </r>
  <r>
    <x v="610"/>
    <s v="FRANCISCO"/>
    <s v="CATHARINA"/>
    <x v="0"/>
    <n v="38"/>
    <x v="0"/>
    <x v="0"/>
    <x v="1"/>
  </r>
  <r>
    <x v="611"/>
    <s v="BERTHA"/>
    <s v="UTES"/>
    <x v="1"/>
    <n v="23"/>
    <x v="1"/>
    <x v="4"/>
    <x v="0"/>
  </r>
  <r>
    <x v="612"/>
    <s v="JULIÃO"/>
    <s v="ROIZ DA SILVA"/>
    <x v="0"/>
    <n v="24"/>
    <x v="1"/>
    <x v="4"/>
    <x v="1"/>
  </r>
  <r>
    <x v="613"/>
    <s v="ANNA"/>
    <s v="STEFANI"/>
    <x v="1"/>
    <n v="23"/>
    <x v="1"/>
    <x v="0"/>
    <x v="1"/>
  </r>
  <r>
    <x v="614"/>
    <s v="JOAQUIM"/>
    <s v="BAPTISTA DA CRUZ"/>
    <x v="0"/>
    <n v="28"/>
    <x v="5"/>
    <x v="0"/>
    <x v="1"/>
  </r>
  <r>
    <x v="615"/>
    <s v="PEDRO"/>
    <s v="ALEXANDRINO DE CAMPOS"/>
    <x v="0"/>
    <n v="26"/>
    <x v="5"/>
    <x v="1"/>
    <x v="1"/>
  </r>
  <r>
    <x v="616"/>
    <s v="AFFONSO"/>
    <s v="RATH"/>
    <x v="0"/>
    <n v="21"/>
    <x v="1"/>
    <x v="0"/>
    <x v="1"/>
  </r>
  <r>
    <x v="617"/>
    <s v="ENEAS"/>
    <s v="RIOS"/>
    <x v="0"/>
    <n v="32"/>
    <x v="6"/>
    <x v="0"/>
    <x v="1"/>
  </r>
  <r>
    <x v="618"/>
    <s v="CONSTANCIA"/>
    <s v="MARIA DE JEZUS"/>
    <x v="1"/>
    <n v="30"/>
    <x v="6"/>
    <x v="1"/>
    <x v="1"/>
  </r>
  <r>
    <x v="619"/>
    <s v="LINO"/>
    <s v="JOSE DE SOUZA"/>
    <x v="0"/>
    <n v="70"/>
    <x v="13"/>
    <x v="2"/>
    <x v="0"/>
  </r>
  <r>
    <x v="620"/>
    <s v="JOSE"/>
    <s v="DOS SANTOS CARVALHO"/>
    <x v="0"/>
    <n v="27"/>
    <x v="5"/>
    <x v="0"/>
    <x v="0"/>
  </r>
  <r>
    <x v="621"/>
    <s v="JOÃO"/>
    <s v="MODESTO DE ARAUJO"/>
    <x v="0"/>
    <n v="19"/>
    <x v="3"/>
    <x v="0"/>
    <x v="0"/>
  </r>
  <r>
    <x v="622"/>
    <s v="JOÃO"/>
    <s v="CAETANO DE JEZUS"/>
    <x v="0"/>
    <n v="12"/>
    <x v="4"/>
    <x v="2"/>
    <x v="1"/>
  </r>
  <r>
    <x v="623"/>
    <s v="MARIA"/>
    <s v="JOSÉ DE JEZUS"/>
    <x v="1"/>
    <n v="33"/>
    <x v="6"/>
    <x v="1"/>
    <x v="0"/>
  </r>
  <r>
    <x v="624"/>
    <s v="BENEDICTA"/>
    <s v="MARIA DA CONCEIÇÃO"/>
    <x v="1"/>
    <n v="25"/>
    <x v="5"/>
    <x v="0"/>
    <x v="1"/>
  </r>
  <r>
    <x v="625"/>
    <s v="MIGUEL"/>
    <s v="GIRAN"/>
    <x v="0"/>
    <n v="46"/>
    <x v="2"/>
    <x v="0"/>
    <x v="1"/>
  </r>
  <r>
    <x v="626"/>
    <s v="MARGARIDA"/>
    <s v="ROZA DA FONSECA"/>
    <x v="1"/>
    <n v="43"/>
    <x v="8"/>
    <x v="1"/>
    <x v="1"/>
  </r>
  <r>
    <x v="627"/>
    <s v="ANNA"/>
    <s v="MARIA DA CONCEIÇÃO"/>
    <x v="1"/>
    <n v="50"/>
    <x v="7"/>
    <x v="6"/>
    <x v="0"/>
  </r>
  <r>
    <x v="628"/>
    <s v="MARCELINA"/>
    <s v="MARIA DE JEZUS"/>
    <x v="1"/>
    <n v="54"/>
    <x v="7"/>
    <x v="2"/>
    <x v="1"/>
  </r>
  <r>
    <x v="629"/>
    <s v="ANTONIO"/>
    <s v="CAZEAUX"/>
    <x v="0"/>
    <n v="32"/>
    <x v="6"/>
    <x v="0"/>
    <x v="1"/>
  </r>
  <r>
    <x v="630"/>
    <s v="ANTONIO"/>
    <s v="AUGUSTO DA ROZA"/>
    <x v="0"/>
    <n v="26"/>
    <x v="5"/>
    <x v="1"/>
    <x v="1"/>
  </r>
  <r>
    <x v="631"/>
    <s v="DOMINGOS"/>
    <s v="FEUHIR"/>
    <x v="0"/>
    <n v="40"/>
    <x v="8"/>
    <x v="0"/>
    <x v="1"/>
  </r>
  <r>
    <x v="632"/>
    <s v="FREIDA"/>
    <s v="LURY"/>
    <x v="1"/>
    <n v="22"/>
    <x v="1"/>
    <x v="0"/>
    <x v="2"/>
  </r>
  <r>
    <x v="633"/>
    <s v="MARTHA"/>
    <s v="KERCHEIBEL"/>
    <x v="1"/>
    <n v="21"/>
    <x v="1"/>
    <x v="0"/>
    <x v="0"/>
  </r>
  <r>
    <x v="634"/>
    <s v="CECÍLIA"/>
    <s v="HAUSEN"/>
    <x v="1"/>
    <n v="30"/>
    <x v="6"/>
    <x v="4"/>
    <x v="1"/>
  </r>
  <r>
    <x v="635"/>
    <s v="ANNA"/>
    <s v="MARTHA PEREIRA"/>
    <x v="1"/>
    <n v="30"/>
    <x v="6"/>
    <x v="1"/>
    <x v="1"/>
  </r>
  <r>
    <x v="636"/>
    <s v="RAFAELA"/>
    <s v="PETRASSA"/>
    <x v="1"/>
    <n v="30"/>
    <x v="6"/>
    <x v="0"/>
    <x v="1"/>
  </r>
  <r>
    <x v="637"/>
    <s v="GIUSEPPE"/>
    <s v="SIRNE"/>
    <x v="0"/>
    <n v="33"/>
    <x v="6"/>
    <x v="0"/>
    <x v="1"/>
  </r>
  <r>
    <x v="638"/>
    <s v="VICENTE"/>
    <s v="VERBICON"/>
    <x v="0"/>
    <n v="29"/>
    <x v="5"/>
    <x v="0"/>
    <x v="1"/>
  </r>
  <r>
    <x v="639"/>
    <s v="JOSÉ"/>
    <s v="SOARES"/>
    <x v="0"/>
    <n v="25"/>
    <x v="5"/>
    <x v="4"/>
    <x v="1"/>
  </r>
  <r>
    <x v="640"/>
    <s v="ANTONIO"/>
    <s v="CORREA ERSE"/>
    <x v="0"/>
    <n v="35"/>
    <x v="0"/>
    <x v="0"/>
    <x v="1"/>
  </r>
  <r>
    <x v="641"/>
    <s v="VICTORIA"/>
    <s v="MARIA DA CONCEIÇÃO"/>
    <x v="1"/>
    <n v="50"/>
    <x v="7"/>
    <x v="1"/>
    <x v="1"/>
  </r>
  <r>
    <x v="642"/>
    <s v="BENEDICTA"/>
    <s v="LEBNA"/>
    <x v="1"/>
    <n v="60"/>
    <x v="9"/>
    <x v="6"/>
    <x v="1"/>
  </r>
  <r>
    <x v="643"/>
    <s v="JOANNA"/>
    <s v="MARIA DAS DORES"/>
    <x v="1"/>
    <n v="15"/>
    <x v="3"/>
    <x v="6"/>
    <x v="1"/>
  </r>
  <r>
    <x v="644"/>
    <s v="JOANNA"/>
    <s v="MARIA"/>
    <x v="1"/>
    <n v="12"/>
    <x v="4"/>
    <x v="0"/>
    <x v="1"/>
  </r>
  <r>
    <x v="645"/>
    <s v="LUCIA"/>
    <s v="MARIA GUIMARÃES"/>
    <x v="1"/>
    <n v="55"/>
    <x v="10"/>
    <x v="6"/>
    <x v="1"/>
  </r>
  <r>
    <x v="646"/>
    <s v="JOÃO"/>
    <s v="COSME VIVEIROS"/>
    <x v="0"/>
    <n v="28"/>
    <x v="5"/>
    <x v="0"/>
    <x v="0"/>
  </r>
  <r>
    <x v="647"/>
    <s v="ANTONIO"/>
    <s v="ALVES D'OLIVEIRA"/>
    <x v="0"/>
    <n v="24"/>
    <x v="1"/>
    <x v="1"/>
    <x v="1"/>
  </r>
  <r>
    <x v="648"/>
    <s v="FERNANDO"/>
    <s v="MAGLIANO"/>
    <x v="0"/>
    <n v="25"/>
    <x v="5"/>
    <x v="0"/>
    <x v="1"/>
  </r>
  <r>
    <x v="649"/>
    <s v="JOÃO"/>
    <s v="ANTONIO DE CAMARGO"/>
    <x v="0"/>
    <n v="18"/>
    <x v="3"/>
    <x v="6"/>
    <x v="1"/>
  </r>
  <r>
    <x v="650"/>
    <s v="FRANCISCO"/>
    <s v="RUGIORI"/>
    <x v="0"/>
    <n v="60"/>
    <x v="9"/>
    <x v="0"/>
    <x v="1"/>
  </r>
  <r>
    <x v="651"/>
    <s v="JOÃO"/>
    <s v="GUIMARÃES"/>
    <x v="0"/>
    <n v="21"/>
    <x v="1"/>
    <x v="2"/>
    <x v="1"/>
  </r>
  <r>
    <x v="652"/>
    <s v="PLACIDINA"/>
    <s v="LEME"/>
    <x v="1"/>
    <n v="36"/>
    <x v="0"/>
    <x v="1"/>
    <x v="1"/>
  </r>
  <r>
    <x v="653"/>
    <s v="MARIA"/>
    <s v="ADELAIDE SCHREIDER"/>
    <x v="1"/>
    <n v="18"/>
    <x v="3"/>
    <x v="0"/>
    <x v="0"/>
  </r>
  <r>
    <x v="654"/>
    <s v="MARIA"/>
    <s v="MAGDALENA"/>
    <x v="1"/>
    <n v="40"/>
    <x v="8"/>
    <x v="1"/>
    <x v="1"/>
  </r>
  <r>
    <x v="655"/>
    <s v="JOAQUIM"/>
    <s v="TEIXEIRA"/>
    <x v="0"/>
    <n v="32"/>
    <x v="6"/>
    <x v="0"/>
    <x v="1"/>
  </r>
  <r>
    <x v="656"/>
    <s v="JOAQUIM"/>
    <s v="DIAS DOS SANTOS"/>
    <x v="0"/>
    <n v="27"/>
    <x v="5"/>
    <x v="0"/>
    <x v="1"/>
  </r>
  <r>
    <x v="657"/>
    <s v="SERAFIM"/>
    <s v="COELHO"/>
    <x v="0"/>
    <n v="49"/>
    <x v="2"/>
    <x v="0"/>
    <x v="1"/>
  </r>
  <r>
    <x v="658"/>
    <s v="ANTONIO"/>
    <s v="LOPES"/>
    <x v="0"/>
    <n v="26"/>
    <x v="5"/>
    <x v="0"/>
    <x v="1"/>
  </r>
  <r>
    <x v="659"/>
    <s v="MARIA"/>
    <s v="BENEDICTA DE OLIVEIRA"/>
    <x v="1"/>
    <n v="25"/>
    <x v="5"/>
    <x v="2"/>
    <x v="2"/>
  </r>
  <r>
    <x v="660"/>
    <s v="ALEXANDRINA"/>
    <s v="AMELIA"/>
    <x v="1"/>
    <n v="12"/>
    <x v="4"/>
    <x v="3"/>
    <x v="0"/>
  </r>
  <r>
    <x v="661"/>
    <s v="CARLOTA"/>
    <s v="MARIA DE JESUS"/>
    <x v="1"/>
    <n v="36"/>
    <x v="0"/>
    <x v="0"/>
    <x v="2"/>
  </r>
  <r>
    <x v="662"/>
    <s v="EMERENCIANA"/>
    <s v="MARIA GLZ. DE ANDRADE"/>
    <x v="1"/>
    <n v="20"/>
    <x v="1"/>
    <x v="6"/>
    <x v="1"/>
  </r>
  <r>
    <x v="663"/>
    <s v="MARIANA"/>
    <s v="DA COSTA"/>
    <x v="1"/>
    <n v="50"/>
    <x v="7"/>
    <x v="2"/>
    <x v="2"/>
  </r>
  <r>
    <x v="664"/>
    <s v="JOANNA"/>
    <s v="MARIA DO ESPIRITO SANTO"/>
    <x v="1"/>
    <n v="27"/>
    <x v="5"/>
    <x v="1"/>
    <x v="1"/>
  </r>
  <r>
    <x v="665"/>
    <s v="IZABEL"/>
    <s v="SAMPAIO"/>
    <x v="1"/>
    <n v="30"/>
    <x v="6"/>
    <x v="6"/>
    <x v="1"/>
  </r>
  <r>
    <x v="666"/>
    <s v="MARIA"/>
    <s v="ZUMMASH"/>
    <x v="1"/>
    <n v="14"/>
    <x v="4"/>
    <x v="0"/>
    <x v="1"/>
  </r>
  <r>
    <x v="667"/>
    <s v="ANNA"/>
    <s v="FRANCISCA DO CARMO NEVES"/>
    <x v="1"/>
    <n v="60"/>
    <x v="9"/>
    <x v="1"/>
    <x v="1"/>
  </r>
  <r>
    <x v="668"/>
    <s v="LAURA"/>
    <s v="VAZ DA SILVA"/>
    <x v="1"/>
    <n v="44"/>
    <x v="8"/>
    <x v="6"/>
    <x v="2"/>
  </r>
  <r>
    <x v="669"/>
    <s v="MATHILDE"/>
    <s v="MARIA VIEIRA"/>
    <x v="1"/>
    <n v="49"/>
    <x v="2"/>
    <x v="6"/>
    <x v="1"/>
  </r>
  <r>
    <x v="670"/>
    <s v="PAULA"/>
    <s v="JACINTHA BUENO"/>
    <x v="1"/>
    <n v="24"/>
    <x v="1"/>
    <x v="6"/>
    <x v="1"/>
  </r>
  <r>
    <x v="671"/>
    <s v="MARIA"/>
    <s v="JOSEPHA DA CONCEIÇÃO"/>
    <x v="1"/>
    <n v="40"/>
    <x v="8"/>
    <x v="2"/>
    <x v="1"/>
  </r>
  <r>
    <x v="672"/>
    <s v="MARIA"/>
    <s v="LUCIA PEREIRA DE JESUS"/>
    <x v="1"/>
    <n v="34"/>
    <x v="6"/>
    <x v="0"/>
    <x v="1"/>
  </r>
  <r>
    <x v="673"/>
    <s v="MARIA"/>
    <s v="DAS DORES RAMOS"/>
    <x v="1"/>
    <n v="45"/>
    <x v="2"/>
    <x v="6"/>
    <x v="1"/>
  </r>
  <r>
    <x v="674"/>
    <s v="GIUDITTA"/>
    <s v="LOCATELLI"/>
    <x v="1"/>
    <n v="19"/>
    <x v="3"/>
    <x v="0"/>
    <x v="1"/>
  </r>
  <r>
    <x v="675"/>
    <s v="ERNESTINA"/>
    <s v="COLLEONI"/>
    <x v="1"/>
    <n v="15"/>
    <x v="3"/>
    <x v="0"/>
    <x v="0"/>
  </r>
  <r>
    <x v="676"/>
    <s v="MANOEL"/>
    <s v="FERNANDES"/>
    <x v="0"/>
    <n v="23"/>
    <x v="1"/>
    <x v="0"/>
    <x v="0"/>
  </r>
  <r>
    <x v="677"/>
    <s v="JOSE"/>
    <s v="CARDOSO DA SILVA"/>
    <x v="0"/>
    <n v="22"/>
    <x v="1"/>
    <x v="0"/>
    <x v="1"/>
  </r>
  <r>
    <x v="678"/>
    <s v="MARGARIDA"/>
    <s v="MARIA PORTO"/>
    <x v="1"/>
    <n v="60"/>
    <x v="9"/>
    <x v="2"/>
    <x v="1"/>
  </r>
  <r>
    <x v="679"/>
    <s v="MIQUELINA"/>
    <s v="LAURINDA"/>
    <x v="1"/>
    <n v="22"/>
    <x v="1"/>
    <x v="0"/>
    <x v="0"/>
  </r>
  <r>
    <x v="680"/>
    <s v="BRAZILIA"/>
    <s v="FELIZARDA PORTO"/>
    <x v="1"/>
    <n v="30"/>
    <x v="6"/>
    <x v="2"/>
    <x v="1"/>
  </r>
  <r>
    <x v="681"/>
    <s v="BERTHA"/>
    <s v="N/MEBS"/>
    <x v="1"/>
    <n v="16"/>
    <x v="3"/>
    <x v="0"/>
    <x v="0"/>
  </r>
  <r>
    <x v="682"/>
    <s v="BENEDICTA"/>
    <s v="VICTORIA GARIBALDINA"/>
    <x v="1"/>
    <n v="25"/>
    <x v="5"/>
    <x v="2"/>
    <x v="1"/>
  </r>
  <r>
    <x v="683"/>
    <s v="ANTONIO"/>
    <s v="DA SILVA COSTA"/>
    <x v="0"/>
    <n v="41"/>
    <x v="8"/>
    <x v="3"/>
    <x v="1"/>
  </r>
  <r>
    <x v="684"/>
    <s v="JOAQUIM"/>
    <s v="DE CARVALHO"/>
    <x v="0"/>
    <n v="20"/>
    <x v="1"/>
    <x v="0"/>
    <x v="1"/>
  </r>
  <r>
    <x v="685"/>
    <s v="ANTONIO"/>
    <s v="DOS SANTOS"/>
    <x v="0"/>
    <n v="35"/>
    <x v="0"/>
    <x v="0"/>
    <x v="1"/>
  </r>
  <r>
    <x v="686"/>
    <s v="PAULINA"/>
    <s v="MARIA DE JESUS"/>
    <x v="1"/>
    <n v="35"/>
    <x v="0"/>
    <x v="1"/>
    <x v="1"/>
  </r>
  <r>
    <x v="687"/>
    <s v="PASCHOAL"/>
    <s v="STREMILLI"/>
    <x v="0"/>
    <n v="27"/>
    <x v="5"/>
    <x v="0"/>
    <x v="0"/>
  </r>
  <r>
    <x v="688"/>
    <s v="CATHARINA"/>
    <s v="DO ESPIRITO SANTO"/>
    <x v="1"/>
    <n v="45"/>
    <x v="2"/>
    <x v="2"/>
    <x v="1"/>
  </r>
  <r>
    <x v="689"/>
    <s v="FLORINDA"/>
    <s v="MASCARENHAS"/>
    <x v="1"/>
    <n v="22"/>
    <x v="1"/>
    <x v="2"/>
    <x v="1"/>
  </r>
  <r>
    <x v="690"/>
    <s v="FLORÊNCIA"/>
    <s v="AUGUSTA DE OLIVEIRA"/>
    <x v="1"/>
    <n v="24"/>
    <x v="1"/>
    <x v="1"/>
    <x v="0"/>
  </r>
  <r>
    <x v="691"/>
    <s v="JOSE"/>
    <s v="LOPES"/>
    <x v="0"/>
    <n v="35"/>
    <x v="0"/>
    <x v="0"/>
    <x v="1"/>
  </r>
  <r>
    <x v="692"/>
    <s v="FRANCISCA"/>
    <s v="MARIA DO ESPIRITO SANTO"/>
    <x v="1"/>
    <n v="25"/>
    <x v="5"/>
    <x v="0"/>
    <x v="1"/>
  </r>
  <r>
    <x v="693"/>
    <s v="JUSTINO"/>
    <s v="NUNES"/>
    <x v="0"/>
    <n v="22"/>
    <x v="1"/>
    <x v="0"/>
    <x v="1"/>
  </r>
  <r>
    <x v="694"/>
    <s v="JOÃO"/>
    <s v="OTTEVO"/>
    <x v="0"/>
    <n v="28"/>
    <x v="5"/>
    <x v="0"/>
    <x v="1"/>
  </r>
  <r>
    <x v="695"/>
    <s v="MANOEL"/>
    <s v="JOSE DE CAMARGO"/>
    <x v="0"/>
    <n v="20"/>
    <x v="1"/>
    <x v="0"/>
    <x v="1"/>
  </r>
  <r>
    <x v="696"/>
    <s v="FRANCISCA"/>
    <s v="MARIA DE JEZUS"/>
    <x v="1"/>
    <n v="27"/>
    <x v="5"/>
    <x v="2"/>
    <x v="0"/>
  </r>
  <r>
    <x v="697"/>
    <s v="SESTINO"/>
    <s v="DI CAMILLO"/>
    <x v="0"/>
    <n v="17"/>
    <x v="3"/>
    <x v="0"/>
    <x v="1"/>
  </r>
  <r>
    <x v="698"/>
    <s v="CAROLINA"/>
    <s v="CORADINI"/>
    <x v="1"/>
    <n v="23"/>
    <x v="1"/>
    <x v="0"/>
    <x v="1"/>
  </r>
  <r>
    <x v="699"/>
    <s v="JOÃO"/>
    <s v="ANGELO DE OLIVEIRA"/>
    <x v="0"/>
    <n v="21"/>
    <x v="1"/>
    <x v="1"/>
    <x v="1"/>
  </r>
  <r>
    <x v="700"/>
    <s v="INNOCENCIA"/>
    <s v="MARIA DA ANNUNCIAÇÃO"/>
    <x v="1"/>
    <n v="32"/>
    <x v="6"/>
    <x v="1"/>
    <x v="0"/>
  </r>
  <r>
    <x v="701"/>
    <s v="GUILHERMINA"/>
    <s v="DO ESPIRITO SANTO"/>
    <x v="1"/>
    <n v="14"/>
    <x v="4"/>
    <x v="1"/>
    <x v="1"/>
  </r>
  <r>
    <x v="702"/>
    <s v="LUIZA"/>
    <s v="AMELIA D'ALMEIDA"/>
    <x v="1"/>
    <n v="18"/>
    <x v="3"/>
    <x v="0"/>
    <x v="1"/>
  </r>
  <r>
    <x v="703"/>
    <s v="ANASTÁCIO"/>
    <s v="MANOEL FRANCISCO"/>
    <x v="0"/>
    <n v="25"/>
    <x v="5"/>
    <x v="2"/>
    <x v="1"/>
  </r>
  <r>
    <x v="704"/>
    <s v="MANOEL"/>
    <s v="FRANCISCO DE VASCONCELLOS"/>
    <x v="0"/>
    <n v="28"/>
    <x v="5"/>
    <x v="0"/>
    <x v="1"/>
  </r>
  <r>
    <x v="705"/>
    <s v="FRANCISCO"/>
    <s v="RODRIGUES DE SOUZA ?"/>
    <x v="0"/>
    <n v="16"/>
    <x v="3"/>
    <x v="1"/>
    <x v="1"/>
  </r>
  <r>
    <x v="706"/>
    <s v="JOÃO"/>
    <s v="MARGULA GREGULARORIO"/>
    <x v="0"/>
    <n v="22"/>
    <x v="1"/>
    <x v="0"/>
    <x v="1"/>
  </r>
  <r>
    <x v="707"/>
    <s v="JOSE"/>
    <s v="DE PAIVA AZEVEDO"/>
    <x v="0"/>
    <n v="28"/>
    <x v="5"/>
    <x v="0"/>
    <x v="1"/>
  </r>
  <r>
    <x v="708"/>
    <s v="FELICIANO"/>
    <s v="PIRES LEITE"/>
    <x v="0"/>
    <n v="22"/>
    <x v="1"/>
    <x v="0"/>
    <x v="1"/>
  </r>
  <r>
    <x v="709"/>
    <s v="ELIAS"/>
    <s v="DA SILVA VIVIERA"/>
    <x v="0"/>
    <n v="18"/>
    <x v="3"/>
    <x v="1"/>
    <x v="1"/>
  </r>
  <r>
    <x v="710"/>
    <s v="GREGÓRIO"/>
    <s v="GARCIA MARTINS"/>
    <x v="0"/>
    <n v="25"/>
    <x v="5"/>
    <x v="0"/>
    <x v="1"/>
  </r>
  <r>
    <x v="711"/>
    <s v="BELLARMINO"/>
    <s v="MAXIMIANO PINHEIRO"/>
    <x v="0"/>
    <n v="18"/>
    <x v="3"/>
    <x v="1"/>
    <x v="2"/>
  </r>
  <r>
    <x v="712"/>
    <s v="JEAN"/>
    <s v="PIERRE ELICHA"/>
    <x v="0"/>
    <n v="29"/>
    <x v="5"/>
    <x v="0"/>
    <x v="0"/>
  </r>
  <r>
    <x v="713"/>
    <s v="CATÃO"/>
    <s v="BERNARDINO DE OLIVEIRA"/>
    <x v="0"/>
    <n v="19"/>
    <x v="3"/>
    <x v="0"/>
    <x v="1"/>
  </r>
  <r>
    <x v="714"/>
    <s v="SALVADOR"/>
    <s v="PEIXOTO INGLEZ"/>
    <x v="0"/>
    <n v="20"/>
    <x v="1"/>
    <x v="0"/>
    <x v="1"/>
  </r>
  <r>
    <x v="715"/>
    <s v="MICHEL"/>
    <s v="BALLARD"/>
    <x v="0"/>
    <n v="67"/>
    <x v="11"/>
    <x v="0"/>
    <x v="0"/>
  </r>
  <r>
    <x v="716"/>
    <s v="BARBATO"/>
    <s v="ANDREOLI"/>
    <x v="0"/>
    <n v="38"/>
    <x v="0"/>
    <x v="0"/>
    <x v="1"/>
  </r>
  <r>
    <x v="717"/>
    <s v="GEORGES"/>
    <s v="GLADSEN"/>
    <x v="0"/>
    <n v="31"/>
    <x v="6"/>
    <x v="0"/>
    <x v="1"/>
  </r>
  <r>
    <x v="718"/>
    <s v="BENEDICTA"/>
    <s v="MARIA DA CONCEIÇÃO"/>
    <x v="1"/>
    <m/>
    <x v="12"/>
    <x v="2"/>
    <x v="2"/>
  </r>
  <r>
    <x v="719"/>
    <s v="MANOEL"/>
    <s v="JACINTHO RAPOSA"/>
    <x v="0"/>
    <n v="30"/>
    <x v="6"/>
    <x v="3"/>
    <x v="1"/>
  </r>
  <r>
    <x v="720"/>
    <s v="DANIEL"/>
    <s v="MINEIRO"/>
    <x v="0"/>
    <n v="48"/>
    <x v="2"/>
    <x v="2"/>
    <x v="1"/>
  </r>
  <r>
    <x v="721"/>
    <s v="QUITÉRIA"/>
    <s v="BENEDICTA LUIZA VIEIRA"/>
    <x v="1"/>
    <n v="20"/>
    <x v="1"/>
    <x v="1"/>
    <x v="1"/>
  </r>
  <r>
    <x v="722"/>
    <s v="CHRISTINA"/>
    <s v="MARIA"/>
    <x v="1"/>
    <n v="60"/>
    <x v="9"/>
    <x v="2"/>
    <x v="0"/>
  </r>
  <r>
    <x v="723"/>
    <s v="MARIA"/>
    <s v="BENEDICTA"/>
    <x v="1"/>
    <n v="25"/>
    <x v="5"/>
    <x v="3"/>
    <x v="1"/>
  </r>
  <r>
    <x v="724"/>
    <s v="MARIA"/>
    <s v="BENEDICTA GOMES DA ?"/>
    <x v="1"/>
    <n v="21"/>
    <x v="1"/>
    <x v="2"/>
    <x v="0"/>
  </r>
  <r>
    <x v="725"/>
    <s v="JOÃO"/>
    <s v="PIANTI"/>
    <x v="0"/>
    <n v="12"/>
    <x v="4"/>
    <x v="0"/>
    <x v="0"/>
  </r>
  <r>
    <x v="726"/>
    <s v="CAROLINA"/>
    <s v="BENEDICTA"/>
    <x v="1"/>
    <n v="48"/>
    <x v="2"/>
    <x v="0"/>
    <x v="1"/>
  </r>
  <r>
    <x v="727"/>
    <s v="LEOCÁDIA"/>
    <s v="MARIA ADELAIDE"/>
    <x v="1"/>
    <n v="40"/>
    <x v="8"/>
    <x v="1"/>
    <x v="1"/>
  </r>
  <r>
    <x v="728"/>
    <s v="FORTUNATA"/>
    <s v="TADIELLO"/>
    <x v="1"/>
    <n v="23"/>
    <x v="1"/>
    <x v="0"/>
    <x v="1"/>
  </r>
  <r>
    <x v="729"/>
    <s v="MANOEL"/>
    <s v="DA SILVA PESQUEIRA"/>
    <x v="0"/>
    <n v="36"/>
    <x v="0"/>
    <x v="0"/>
    <x v="0"/>
  </r>
  <r>
    <x v="730"/>
    <s v="IGNÁCIO"/>
    <s v="RODRIGUES"/>
    <x v="0"/>
    <n v="22"/>
    <x v="1"/>
    <x v="0"/>
    <x v="1"/>
  </r>
  <r>
    <x v="731"/>
    <s v="ESCOLÁSTICA"/>
    <s v="URZULINA"/>
    <x v="1"/>
    <n v="18"/>
    <x v="3"/>
    <x v="1"/>
    <x v="1"/>
  </r>
  <r>
    <x v="732"/>
    <s v="MARCOLINA"/>
    <s v="MARIA FERREIRA"/>
    <x v="1"/>
    <n v="30"/>
    <x v="6"/>
    <x v="6"/>
    <x v="1"/>
  </r>
  <r>
    <x v="733"/>
    <s v="EVA"/>
    <s v="BENEDICTA"/>
    <x v="1"/>
    <n v="35"/>
    <x v="0"/>
    <x v="6"/>
    <x v="1"/>
  </r>
  <r>
    <x v="734"/>
    <s v="MARIA"/>
    <s v="PIANTE"/>
    <x v="1"/>
    <n v="16"/>
    <x v="3"/>
    <x v="0"/>
    <x v="1"/>
  </r>
  <r>
    <x v="735"/>
    <s v="MARIA"/>
    <s v="JOSÉ"/>
    <x v="1"/>
    <n v="20"/>
    <x v="1"/>
    <x v="0"/>
    <x v="1"/>
  </r>
  <r>
    <x v="736"/>
    <s v="JOÃO"/>
    <s v="ALEXANDRE"/>
    <x v="0"/>
    <n v="11"/>
    <x v="4"/>
    <x v="0"/>
    <x v="1"/>
  </r>
  <r>
    <x v="737"/>
    <s v="ROZA"/>
    <s v="DE AGUIAR"/>
    <x v="1"/>
    <n v="25"/>
    <x v="5"/>
    <x v="0"/>
    <x v="1"/>
  </r>
  <r>
    <x v="738"/>
    <s v="JOÃO"/>
    <s v="ROMAO DA COSTA"/>
    <x v="0"/>
    <n v="18"/>
    <x v="3"/>
    <x v="0"/>
    <x v="1"/>
  </r>
  <r>
    <x v="739"/>
    <s v="ANTONIA"/>
    <s v="JULIA"/>
    <x v="1"/>
    <n v="50"/>
    <x v="7"/>
    <x v="2"/>
    <x v="1"/>
  </r>
  <r>
    <x v="740"/>
    <s v="ANTONIO"/>
    <s v="MEDIAEIROS CLEMENTE"/>
    <x v="0"/>
    <n v="16"/>
    <x v="3"/>
    <x v="0"/>
    <x v="1"/>
  </r>
  <r>
    <x v="741"/>
    <s v="IZABEL"/>
    <s v="DE AGUIAR"/>
    <x v="1"/>
    <n v="14"/>
    <x v="4"/>
    <x v="0"/>
    <x v="1"/>
  </r>
  <r>
    <x v="742"/>
    <s v="VITALINA"/>
    <s v="DO CARMO"/>
    <x v="1"/>
    <n v="18"/>
    <x v="3"/>
    <x v="1"/>
    <x v="1"/>
  </r>
  <r>
    <x v="743"/>
    <s v="AUGUSTA"/>
    <s v="LESSE"/>
    <x v="1"/>
    <n v="30"/>
    <x v="6"/>
    <x v="0"/>
    <x v="1"/>
  </r>
  <r>
    <x v="744"/>
    <s v="NORBERTA"/>
    <s v="MARIA DA CONBCEIÇÃO"/>
    <x v="1"/>
    <n v="17"/>
    <x v="3"/>
    <x v="2"/>
    <x v="1"/>
  </r>
  <r>
    <x v="745"/>
    <s v="ANTONIO"/>
    <s v="THEODORO"/>
    <x v="0"/>
    <n v="50"/>
    <x v="7"/>
    <x v="2"/>
    <x v="1"/>
  </r>
  <r>
    <x v="746"/>
    <s v="GENEROSA"/>
    <s v="DA CONCEIÇÃO"/>
    <x v="1"/>
    <n v="28"/>
    <x v="5"/>
    <x v="6"/>
    <x v="2"/>
  </r>
  <r>
    <x v="747"/>
    <s v="HEDUVIGES"/>
    <s v="MARIA DE JEZUS"/>
    <x v="1"/>
    <n v="24"/>
    <x v="1"/>
    <x v="2"/>
    <x v="0"/>
  </r>
  <r>
    <x v="748"/>
    <s v="BENEDICTO"/>
    <s v="RIBEIRO"/>
    <x v="0"/>
    <n v="24"/>
    <x v="1"/>
    <x v="1"/>
    <x v="1"/>
  </r>
  <r>
    <x v="749"/>
    <s v="FELISBINA"/>
    <s v="BENEDICTA"/>
    <x v="1"/>
    <n v="26"/>
    <x v="5"/>
    <x v="2"/>
    <x v="1"/>
  </r>
  <r>
    <x v="749"/>
    <s v="FELISBINA"/>
    <s v="BENEDICTA"/>
    <x v="1"/>
    <n v="26"/>
    <x v="5"/>
    <x v="2"/>
    <x v="1"/>
  </r>
  <r>
    <x v="750"/>
    <s v="JOÃO"/>
    <s v="REIS"/>
    <x v="0"/>
    <n v="35"/>
    <x v="0"/>
    <x v="0"/>
    <x v="1"/>
  </r>
  <r>
    <x v="751"/>
    <s v="PEDRO"/>
    <s v="JOSÉ CLEMENTE"/>
    <x v="0"/>
    <n v="30"/>
    <x v="6"/>
    <x v="2"/>
    <x v="0"/>
  </r>
  <r>
    <x v="752"/>
    <s v="GRACIANO"/>
    <s v="PEREIRA TELLES"/>
    <x v="0"/>
    <n v="41"/>
    <x v="8"/>
    <x v="2"/>
    <x v="1"/>
  </r>
  <r>
    <x v="753"/>
    <s v="OLYMPIO"/>
    <s v="JOSE BENEDICTO DA COSTA"/>
    <x v="0"/>
    <n v="20"/>
    <x v="1"/>
    <x v="0"/>
    <x v="1"/>
  </r>
  <r>
    <x v="754"/>
    <s v="ANTONIO"/>
    <s v="SIMOES"/>
    <x v="0"/>
    <n v="24"/>
    <x v="1"/>
    <x v="0"/>
    <x v="0"/>
  </r>
  <r>
    <x v="755"/>
    <s v="JACINTHO"/>
    <s v="ANTONIO JOSE FERREIRA"/>
    <x v="0"/>
    <n v="44"/>
    <x v="8"/>
    <x v="1"/>
    <x v="0"/>
  </r>
  <r>
    <x v="756"/>
    <s v="MARIA"/>
    <s v="JACINTHA"/>
    <x v="1"/>
    <n v="22"/>
    <x v="1"/>
    <x v="6"/>
    <x v="1"/>
  </r>
  <r>
    <x v="757"/>
    <s v="UMBELINA"/>
    <s v="MARIA DAS DORES"/>
    <x v="1"/>
    <n v="35"/>
    <x v="0"/>
    <x v="2"/>
    <x v="1"/>
  </r>
  <r>
    <x v="758"/>
    <s v="MARCOS"/>
    <s v="KOCHLA"/>
    <x v="0"/>
    <n v="25"/>
    <x v="5"/>
    <x v="0"/>
    <x v="1"/>
  </r>
  <r>
    <x v="759"/>
    <s v="DONATO"/>
    <s v="BATISTA"/>
    <x v="0"/>
    <n v="37"/>
    <x v="0"/>
    <x v="0"/>
    <x v="2"/>
  </r>
  <r>
    <x v="760"/>
    <s v="FERNANDO"/>
    <s v="LUCHESI"/>
    <x v="0"/>
    <n v="25"/>
    <x v="5"/>
    <x v="0"/>
    <x v="1"/>
  </r>
  <r>
    <x v="761"/>
    <s v="BENTA"/>
    <s v="MARIA DA CONCEIÇÃO"/>
    <x v="1"/>
    <n v="40"/>
    <x v="8"/>
    <x v="1"/>
    <x v="0"/>
  </r>
  <r>
    <x v="762"/>
    <s v="ANTONIO"/>
    <s v="JORGE MOREIRA DO AMPARO"/>
    <x v="0"/>
    <n v="26"/>
    <x v="5"/>
    <x v="1"/>
    <x v="1"/>
  </r>
  <r>
    <x v="763"/>
    <s v="BENEDICTA"/>
    <s v="MARIA DA CONCEIÇÃO"/>
    <x v="1"/>
    <n v="40"/>
    <x v="8"/>
    <x v="1"/>
    <x v="0"/>
  </r>
  <r>
    <x v="764"/>
    <s v="ROZA"/>
    <s v="EMILIA FRANCA"/>
    <x v="1"/>
    <n v="25"/>
    <x v="5"/>
    <x v="0"/>
    <x v="0"/>
  </r>
  <r>
    <x v="765"/>
    <s v="VICENTE"/>
    <s v="ROBERTO"/>
    <x v="0"/>
    <n v="41"/>
    <x v="8"/>
    <x v="0"/>
    <x v="1"/>
  </r>
  <r>
    <x v="766"/>
    <s v="MANOEL"/>
    <s v="JOSE GLZ.A BRAGA"/>
    <x v="0"/>
    <n v="40"/>
    <x v="8"/>
    <x v="0"/>
    <x v="1"/>
  </r>
  <r>
    <x v="767"/>
    <s v="PEDRO"/>
    <s v="REGULARO DO AMARAL"/>
    <x v="0"/>
    <n v="40"/>
    <x v="8"/>
    <x v="0"/>
    <x v="0"/>
  </r>
  <r>
    <x v="768"/>
    <s v="LEOCADIO"/>
    <s v="RIBEIRO"/>
    <x v="0"/>
    <n v="49"/>
    <x v="2"/>
    <x v="1"/>
    <x v="0"/>
  </r>
  <r>
    <x v="769"/>
    <s v="MANOEL"/>
    <s v="ANTONIO DE MOREIRA"/>
    <x v="0"/>
    <n v="24"/>
    <x v="1"/>
    <x v="1"/>
    <x v="1"/>
  </r>
  <r>
    <x v="770"/>
    <s v="AUGUSTO"/>
    <s v="GERALDO DIAS"/>
    <x v="0"/>
    <n v="21"/>
    <x v="1"/>
    <x v="0"/>
    <x v="1"/>
  </r>
  <r>
    <x v="771"/>
    <s v="MANOEL"/>
    <s v="LOURENÇO JOSÉ"/>
    <x v="0"/>
    <n v="25"/>
    <x v="5"/>
    <x v="0"/>
    <x v="1"/>
  </r>
  <r>
    <x v="772"/>
    <s v="EUGENIO"/>
    <s v="BERCHELLI"/>
    <x v="0"/>
    <n v="29"/>
    <x v="5"/>
    <x v="0"/>
    <x v="1"/>
  </r>
  <r>
    <x v="773"/>
    <s v="MANOEL"/>
    <s v="JACINTHO DA SILVA"/>
    <x v="0"/>
    <n v="16"/>
    <x v="3"/>
    <x v="0"/>
    <x v="1"/>
  </r>
  <r>
    <x v="774"/>
    <s v="PAULO"/>
    <s v="GOMES"/>
    <x v="0"/>
    <n v="18"/>
    <x v="3"/>
    <x v="2"/>
    <x v="1"/>
  </r>
  <r>
    <x v="775"/>
    <s v="ORSOLINA"/>
    <s v="FONDINO"/>
    <x v="1"/>
    <n v="22"/>
    <x v="1"/>
    <x v="0"/>
    <x v="1"/>
  </r>
  <r>
    <x v="776"/>
    <s v="ADELINA"/>
    <s v="MARIA DO ESPIRITO SANTO"/>
    <x v="1"/>
    <n v="28"/>
    <x v="5"/>
    <x v="1"/>
    <x v="1"/>
  </r>
  <r>
    <x v="777"/>
    <s v="MANOEL"/>
    <s v="MARQUES ROIZ DE FARIA"/>
    <x v="0"/>
    <n v="42"/>
    <x v="8"/>
    <x v="0"/>
    <x v="1"/>
  </r>
  <r>
    <x v="778"/>
    <s v="AUGUSTA"/>
    <s v="WINDTLANDT"/>
    <x v="1"/>
    <n v="19"/>
    <x v="3"/>
    <x v="0"/>
    <x v="1"/>
  </r>
  <r>
    <x v="779"/>
    <s v="ROMANA"/>
    <s v="BRANK"/>
    <x v="1"/>
    <n v="16"/>
    <x v="3"/>
    <x v="4"/>
    <x v="0"/>
  </r>
  <r>
    <x v="780"/>
    <s v="MARIA"/>
    <s v="PELLISARIO"/>
    <x v="1"/>
    <n v="18"/>
    <x v="3"/>
    <x v="4"/>
    <x v="0"/>
  </r>
  <r>
    <x v="781"/>
    <s v="FIRMINA"/>
    <s v="MARIA DAS DORES"/>
    <x v="1"/>
    <n v="22"/>
    <x v="1"/>
    <x v="1"/>
    <x v="1"/>
  </r>
  <r>
    <x v="782"/>
    <s v="MARIA"/>
    <s v="HONIN"/>
    <x v="1"/>
    <n v="36"/>
    <x v="0"/>
    <x v="0"/>
    <x v="0"/>
  </r>
  <r>
    <x v="783"/>
    <s v="HONOFRE"/>
    <s v="MIGUEL GLZ.O"/>
    <x v="0"/>
    <n v="33"/>
    <x v="6"/>
    <x v="1"/>
    <x v="1"/>
  </r>
  <r>
    <x v="784"/>
    <s v="MARTHA"/>
    <s v="GOCER"/>
    <x v="1"/>
    <n v="29"/>
    <x v="5"/>
    <x v="4"/>
    <x v="0"/>
  </r>
  <r>
    <x v="785"/>
    <s v="RAFAEL"/>
    <s v="DELICE"/>
    <x v="0"/>
    <n v="40"/>
    <x v="8"/>
    <x v="0"/>
    <x v="1"/>
  </r>
  <r>
    <x v="786"/>
    <s v="JOSE"/>
    <s v="GOCER"/>
    <x v="0"/>
    <n v="33"/>
    <x v="6"/>
    <x v="0"/>
    <x v="1"/>
  </r>
  <r>
    <x v="787"/>
    <s v="BENEDICTO"/>
    <s v="PEREIRA DA SILVA"/>
    <x v="0"/>
    <n v="18"/>
    <x v="3"/>
    <x v="0"/>
    <x v="1"/>
  </r>
  <r>
    <x v="788"/>
    <s v="FRANCISCO"/>
    <s v="LUIZ DA MOTTA"/>
    <x v="0"/>
    <n v="48"/>
    <x v="2"/>
    <x v="0"/>
    <x v="1"/>
  </r>
  <r>
    <x v="789"/>
    <s v="LEOPOLDO"/>
    <s v="MENDONÇA"/>
    <x v="0"/>
    <n v="17"/>
    <x v="3"/>
    <x v="0"/>
    <x v="0"/>
  </r>
  <r>
    <x v="790"/>
    <s v="JOSE"/>
    <s v="MONTEIRO DE ARAUJO"/>
    <x v="0"/>
    <n v="15"/>
    <x v="3"/>
    <x v="0"/>
    <x v="1"/>
  </r>
  <r>
    <x v="791"/>
    <s v="EMILIA"/>
    <s v="MARIA DAS DORES"/>
    <x v="1"/>
    <n v="20"/>
    <x v="1"/>
    <x v="2"/>
    <x v="1"/>
  </r>
  <r>
    <x v="792"/>
    <s v="FRANCISCO"/>
    <s v="ANTONIO CARDOZO"/>
    <x v="0"/>
    <n v="18"/>
    <x v="3"/>
    <x v="1"/>
    <x v="0"/>
  </r>
  <r>
    <x v="793"/>
    <s v="MANOEL"/>
    <s v="MONTEIRO DE ARAUJO"/>
    <x v="0"/>
    <n v="45"/>
    <x v="2"/>
    <x v="0"/>
    <x v="0"/>
  </r>
  <r>
    <x v="794"/>
    <s v="AMARO"/>
    <s v="DE OLIVEIRA CARMO"/>
    <x v="0"/>
    <n v="18"/>
    <x v="3"/>
    <x v="1"/>
    <x v="0"/>
  </r>
  <r>
    <x v="795"/>
    <s v="JOÃO"/>
    <s v="AUGUSTO ROIZ"/>
    <x v="0"/>
    <n v="27"/>
    <x v="5"/>
    <x v="0"/>
    <x v="0"/>
  </r>
  <r>
    <x v="796"/>
    <s v="MANOEL"/>
    <s v="PEREIRA LOPES"/>
    <x v="0"/>
    <n v="30"/>
    <x v="6"/>
    <x v="0"/>
    <x v="1"/>
  </r>
  <r>
    <x v="797"/>
    <s v="CHRISTOVÃO"/>
    <s v="ARIGOLLO MENDOZA"/>
    <x v="0"/>
    <n v="38"/>
    <x v="0"/>
    <x v="0"/>
    <x v="1"/>
  </r>
  <r>
    <x v="798"/>
    <s v="SEBASTIÃO"/>
    <s v="JOSÉ THEMOTIO DE ARAUJO"/>
    <x v="0"/>
    <n v="33"/>
    <x v="6"/>
    <x v="2"/>
    <x v="2"/>
  </r>
  <r>
    <x v="799"/>
    <s v="JOÃO"/>
    <s v="DE ALMEIDA"/>
    <x v="0"/>
    <n v="36"/>
    <x v="0"/>
    <x v="0"/>
    <x v="1"/>
  </r>
  <r>
    <x v="800"/>
    <s v="ALFREDO"/>
    <s v="FERREIRA DE SÁ"/>
    <x v="0"/>
    <n v="14"/>
    <x v="4"/>
    <x v="0"/>
    <x v="1"/>
  </r>
  <r>
    <x v="801"/>
    <s v="GABRIELLA"/>
    <s v="MARIA DA CONCEIÇÃO"/>
    <x v="1"/>
    <n v="11"/>
    <x v="4"/>
    <x v="2"/>
    <x v="1"/>
  </r>
  <r>
    <x v="802"/>
    <s v="SABRINA"/>
    <s v="MARIA DA CONCEIÇÃO"/>
    <x v="1"/>
    <n v="43"/>
    <x v="8"/>
    <x v="0"/>
    <x v="1"/>
  </r>
  <r>
    <x v="803"/>
    <s v="BRAIO"/>
    <s v="TRANQUILO"/>
    <x v="0"/>
    <n v="23"/>
    <x v="1"/>
    <x v="0"/>
    <x v="1"/>
  </r>
  <r>
    <x v="804"/>
    <s v="MARCOLINA"/>
    <s v="MARIA DE JEZUS"/>
    <x v="1"/>
    <n v="13"/>
    <x v="4"/>
    <x v="2"/>
    <x v="0"/>
  </r>
  <r>
    <x v="805"/>
    <s v="JOÃO"/>
    <s v="DO REGULARO VITAL"/>
    <x v="0"/>
    <n v="25"/>
    <x v="5"/>
    <x v="0"/>
    <x v="1"/>
  </r>
  <r>
    <x v="806"/>
    <s v="JOSE"/>
    <s v="PATRICIO DE HOLANDA"/>
    <x v="0"/>
    <n v="13"/>
    <x v="4"/>
    <x v="2"/>
    <x v="2"/>
  </r>
  <r>
    <x v="807"/>
    <s v="APOLÔNIO"/>
    <s v="GLZ."/>
    <x v="0"/>
    <n v="20"/>
    <x v="1"/>
    <x v="0"/>
    <x v="0"/>
  </r>
  <r>
    <x v="808"/>
    <s v="JOSE"/>
    <s v="MARQUES GREGORIO"/>
    <x v="0"/>
    <n v="50"/>
    <x v="7"/>
    <x v="0"/>
    <x v="2"/>
  </r>
  <r>
    <x v="809"/>
    <s v="JOÃO"/>
    <s v="BAPRETOSISTA"/>
    <x v="0"/>
    <n v="32"/>
    <x v="6"/>
    <x v="0"/>
    <x v="1"/>
  </r>
  <r>
    <x v="810"/>
    <s v="ALBINA"/>
    <s v="MARIA DA CONCEIÇÃO"/>
    <x v="1"/>
    <n v="35"/>
    <x v="0"/>
    <x v="0"/>
    <x v="1"/>
  </r>
  <r>
    <x v="811"/>
    <s v="FREDERICO"/>
    <s v="ALVES DA SILVA"/>
    <x v="0"/>
    <n v="25"/>
    <x v="5"/>
    <x v="2"/>
    <x v="1"/>
  </r>
  <r>
    <x v="812"/>
    <s v="ROZA"/>
    <s v="MARIA DA CONCEIÇÃO"/>
    <x v="1"/>
    <n v="25"/>
    <x v="5"/>
    <x v="1"/>
    <x v="1"/>
  </r>
  <r>
    <x v="813"/>
    <s v="EPHIGENIA"/>
    <s v="IZOLINA THIMORIO"/>
    <x v="1"/>
    <n v="19"/>
    <x v="3"/>
    <x v="6"/>
    <x v="1"/>
  </r>
  <r>
    <x v="814"/>
    <s v="FAUSTINA"/>
    <s v="DA COSTA CONCEIÇÃO"/>
    <x v="1"/>
    <n v="34"/>
    <x v="6"/>
    <x v="2"/>
    <x v="1"/>
  </r>
  <r>
    <x v="815"/>
    <s v="JOAQUIM"/>
    <s v="DE PAULA LEITE"/>
    <x v="0"/>
    <n v="22"/>
    <x v="1"/>
    <x v="6"/>
    <x v="1"/>
  </r>
  <r>
    <x v="816"/>
    <s v="DELFINA"/>
    <s v="ANNA DAS DORES"/>
    <x v="1"/>
    <n v="22"/>
    <x v="1"/>
    <x v="2"/>
    <x v="1"/>
  </r>
  <r>
    <x v="817"/>
    <s v="THEREZA"/>
    <s v="CATHARINA DE JEZUS"/>
    <x v="1"/>
    <n v="39"/>
    <x v="0"/>
    <x v="2"/>
    <x v="1"/>
  </r>
  <r>
    <x v="818"/>
    <s v="CELESTINO"/>
    <s v="DE SOUZA"/>
    <x v="0"/>
    <n v="28"/>
    <x v="5"/>
    <x v="0"/>
    <x v="1"/>
  </r>
  <r>
    <x v="819"/>
    <s v="CLAUDINA"/>
    <s v="LABRE"/>
    <x v="1"/>
    <n v="36"/>
    <x v="0"/>
    <x v="2"/>
    <x v="1"/>
  </r>
  <r>
    <x v="820"/>
    <s v="MARIA"/>
    <s v="GERMANA DO ESPIRITO SANTO"/>
    <x v="1"/>
    <n v="40"/>
    <x v="8"/>
    <x v="2"/>
    <x v="0"/>
  </r>
  <r>
    <x v="821"/>
    <s v="MARIA"/>
    <s v="JOAQUINA"/>
    <x v="1"/>
    <n v="29"/>
    <x v="5"/>
    <x v="3"/>
    <x v="1"/>
  </r>
  <r>
    <x v="822"/>
    <s v="BENEDICTA"/>
    <s v="ANTONIA DA SILVA"/>
    <x v="1"/>
    <n v="40"/>
    <x v="8"/>
    <x v="6"/>
    <x v="1"/>
  </r>
  <r>
    <x v="823"/>
    <s v="JOSEPH"/>
    <s v="RACH"/>
    <x v="0"/>
    <n v="29"/>
    <x v="5"/>
    <x v="4"/>
    <x v="1"/>
  </r>
  <r>
    <x v="824"/>
    <s v="ADÃO"/>
    <s v="EGYDIO"/>
    <x v="0"/>
    <n v="56"/>
    <x v="10"/>
    <x v="1"/>
    <x v="0"/>
  </r>
  <r>
    <x v="825"/>
    <s v="SARAH"/>
    <s v="FONSECA"/>
    <x v="1"/>
    <n v="24"/>
    <x v="1"/>
    <x v="6"/>
    <x v="0"/>
  </r>
  <r>
    <x v="826"/>
    <s v="MANOEL"/>
    <s v="DA SILVA MOREIRA"/>
    <x v="0"/>
    <n v="14"/>
    <x v="4"/>
    <x v="3"/>
    <x v="1"/>
  </r>
  <r>
    <x v="827"/>
    <s v="AUGUSTO"/>
    <s v="ANACLETO NUNES"/>
    <x v="0"/>
    <n v="19"/>
    <x v="3"/>
    <x v="1"/>
    <x v="0"/>
  </r>
  <r>
    <x v="828"/>
    <s v="ANTONIA"/>
    <s v="DOMITILIA ROIZ."/>
    <x v="1"/>
    <n v="27"/>
    <x v="5"/>
    <x v="1"/>
    <x v="1"/>
  </r>
  <r>
    <x v="829"/>
    <s v="LUIZ"/>
    <s v="BERDUSCO"/>
    <x v="0"/>
    <n v="38"/>
    <x v="0"/>
    <x v="0"/>
    <x v="1"/>
  </r>
  <r>
    <x v="830"/>
    <s v="ADELINO"/>
    <s v="FERRAZ"/>
    <x v="0"/>
    <n v="16"/>
    <x v="3"/>
    <x v="0"/>
    <x v="1"/>
  </r>
  <r>
    <x v="831"/>
    <s v="PASCHOAL"/>
    <s v="PEPE"/>
    <x v="0"/>
    <n v="36"/>
    <x v="0"/>
    <x v="0"/>
    <x v="1"/>
  </r>
  <r>
    <x v="832"/>
    <s v="DIOLINDA"/>
    <s v="REBECA"/>
    <x v="1"/>
    <n v="19"/>
    <x v="3"/>
    <x v="0"/>
    <x v="0"/>
  </r>
  <r>
    <x v="833"/>
    <s v="JOAQUINA"/>
    <s v="MARIA DA CONCEIÇÃO"/>
    <x v="1"/>
    <n v="37"/>
    <x v="0"/>
    <x v="1"/>
    <x v="0"/>
  </r>
  <r>
    <x v="834"/>
    <s v="AUGUSTO"/>
    <s v="ALVES BENJAMIM"/>
    <x v="0"/>
    <n v="19"/>
    <x v="3"/>
    <x v="2"/>
    <x v="1"/>
  </r>
  <r>
    <x v="835"/>
    <s v="CAROLINA"/>
    <s v="MARIA DOS SANTOS"/>
    <x v="1"/>
    <n v="30"/>
    <x v="6"/>
    <x v="1"/>
    <x v="1"/>
  </r>
  <r>
    <x v="836"/>
    <s v="JULIA"/>
    <s v="ROZA PINTO"/>
    <x v="1"/>
    <n v="27"/>
    <x v="5"/>
    <x v="0"/>
    <x v="0"/>
  </r>
  <r>
    <x v="837"/>
    <s v="MARIA"/>
    <s v="ALONSO"/>
    <x v="1"/>
    <n v="26"/>
    <x v="5"/>
    <x v="0"/>
    <x v="1"/>
  </r>
  <r>
    <x v="838"/>
    <s v="FRANCISCA"/>
    <s v="MARIA DO ESPIRITO SANTO"/>
    <x v="1"/>
    <n v="26"/>
    <x v="5"/>
    <x v="1"/>
    <x v="1"/>
  </r>
  <r>
    <x v="839"/>
    <s v="JOÃO"/>
    <s v="TELOA"/>
    <x v="0"/>
    <n v="27"/>
    <x v="5"/>
    <x v="0"/>
    <x v="2"/>
  </r>
  <r>
    <x v="840"/>
    <s v="MANOEL"/>
    <s v="SOUZA PACHECO"/>
    <x v="0"/>
    <n v="34"/>
    <x v="6"/>
    <x v="0"/>
    <x v="2"/>
  </r>
  <r>
    <x v="841"/>
    <s v="RAYMUNDA"/>
    <s v="MARIA DE JEZUS"/>
    <x v="1"/>
    <n v="26"/>
    <x v="5"/>
    <x v="6"/>
    <x v="0"/>
  </r>
  <r>
    <x v="842"/>
    <s v="JOSE"/>
    <s v="FRANCISCO CAZAES"/>
    <x v="0"/>
    <n v="21"/>
    <x v="1"/>
    <x v="0"/>
    <x v="1"/>
  </r>
  <r>
    <x v="843"/>
    <s v="BRANDINA"/>
    <s v="MICHAELA DA SILVA"/>
    <x v="1"/>
    <n v="45"/>
    <x v="2"/>
    <x v="2"/>
    <x v="2"/>
  </r>
  <r>
    <x v="844"/>
    <s v="MARIA"/>
    <s v="LUIZA DOS SANTOS"/>
    <x v="1"/>
    <n v="45"/>
    <x v="2"/>
    <x v="0"/>
    <x v="1"/>
  </r>
  <r>
    <x v="845"/>
    <s v="MARCOLINA"/>
    <s v="MARIA DAS DORES"/>
    <x v="1"/>
    <n v="27"/>
    <x v="5"/>
    <x v="2"/>
    <x v="1"/>
  </r>
  <r>
    <x v="846"/>
    <s v="MARIA"/>
    <s v="DE JEZUS"/>
    <x v="1"/>
    <n v="16"/>
    <x v="3"/>
    <x v="0"/>
    <x v="1"/>
  </r>
  <r>
    <x v="847"/>
    <s v="JOSE"/>
    <s v="ANTONIO DE ALMEIDA"/>
    <x v="0"/>
    <n v="47"/>
    <x v="2"/>
    <x v="0"/>
    <x v="1"/>
  </r>
  <r>
    <x v="848"/>
    <s v="ADELINA"/>
    <s v="BOUMAM"/>
    <x v="1"/>
    <n v="32"/>
    <x v="6"/>
    <x v="0"/>
    <x v="1"/>
  </r>
  <r>
    <x v="849"/>
    <s v="CONSTANTINO"/>
    <s v="DE MELLO"/>
    <x v="0"/>
    <n v="51"/>
    <x v="7"/>
    <x v="6"/>
    <x v="1"/>
  </r>
  <r>
    <x v="850"/>
    <s v="ANTONIO"/>
    <s v="JOSE GLZ."/>
    <x v="0"/>
    <n v="27"/>
    <x v="5"/>
    <x v="0"/>
    <x v="1"/>
  </r>
  <r>
    <x v="851"/>
    <s v="ÂNGELO"/>
    <s v="DE PAULA"/>
    <x v="0"/>
    <n v="31"/>
    <x v="6"/>
    <x v="0"/>
    <x v="0"/>
  </r>
  <r>
    <x v="852"/>
    <s v="ANTONIO"/>
    <s v="BENTO DA COSTA MALHEIROS"/>
    <x v="0"/>
    <n v="26"/>
    <x v="5"/>
    <x v="2"/>
    <x v="1"/>
  </r>
  <r>
    <x v="853"/>
    <s v="RACHEL"/>
    <s v="RIGONI"/>
    <x v="1"/>
    <n v="18"/>
    <x v="3"/>
    <x v="0"/>
    <x v="0"/>
  </r>
  <r>
    <x v="854"/>
    <s v="T."/>
    <s v="RIGONARCHI"/>
    <x v="1"/>
    <n v="12"/>
    <x v="4"/>
    <x v="0"/>
    <x v="1"/>
  </r>
  <r>
    <x v="855"/>
    <s v="MANOEL"/>
    <s v="PEREIRA GARCIA"/>
    <x v="0"/>
    <n v="41"/>
    <x v="8"/>
    <x v="0"/>
    <x v="0"/>
  </r>
  <r>
    <x v="856"/>
    <s v="ROSALINA"/>
    <s v="DE ALBUQUERQUE"/>
    <x v="1"/>
    <n v="18"/>
    <x v="3"/>
    <x v="0"/>
    <x v="1"/>
  </r>
  <r>
    <x v="857"/>
    <s v="MANOEL"/>
    <s v="BENTO"/>
    <x v="0"/>
    <n v="33"/>
    <x v="6"/>
    <x v="0"/>
    <x v="1"/>
  </r>
  <r>
    <x v="858"/>
    <s v="PAULINA"/>
    <s v="MAKELDAI"/>
    <x v="1"/>
    <n v="13"/>
    <x v="4"/>
    <x v="0"/>
    <x v="1"/>
  </r>
  <r>
    <x v="859"/>
    <s v="JOSE"/>
    <s v="DRADIQUE"/>
    <x v="0"/>
    <n v="37"/>
    <x v="0"/>
    <x v="3"/>
    <x v="1"/>
  </r>
  <r>
    <x v="860"/>
    <s v="JOÃO"/>
    <s v="MARCELINO DA MATTA"/>
    <x v="0"/>
    <n v="18"/>
    <x v="3"/>
    <x v="1"/>
    <x v="1"/>
  </r>
  <r>
    <x v="861"/>
    <s v="JOSE"/>
    <s v="DE PAULA NOGUEIRA"/>
    <x v="0"/>
    <n v="31"/>
    <x v="6"/>
    <x v="2"/>
    <x v="1"/>
  </r>
  <r>
    <x v="862"/>
    <s v="ANNA"/>
    <s v="MARIA DE JEZUS"/>
    <x v="1"/>
    <n v="58"/>
    <x v="10"/>
    <x v="2"/>
    <x v="1"/>
  </r>
  <r>
    <x v="863"/>
    <s v="MARIA"/>
    <s v="RAPOZA"/>
    <x v="1"/>
    <n v="14"/>
    <x v="4"/>
    <x v="0"/>
    <x v="0"/>
  </r>
  <r>
    <x v="864"/>
    <s v="JOAQUIM"/>
    <s v="GLZ. SARAIVA"/>
    <x v="0"/>
    <n v="41"/>
    <x v="8"/>
    <x v="0"/>
    <x v="0"/>
  </r>
  <r>
    <x v="865"/>
    <s v="GUILHERMINA"/>
    <s v="TILMAN"/>
    <x v="1"/>
    <n v="36"/>
    <x v="0"/>
    <x v="0"/>
    <x v="0"/>
  </r>
  <r>
    <x v="866"/>
    <s v="MARIA"/>
    <s v="FRANCISCA DA CRUZ"/>
    <x v="1"/>
    <n v="27"/>
    <x v="5"/>
    <x v="1"/>
    <x v="2"/>
  </r>
  <r>
    <x v="867"/>
    <s v="MANOEL"/>
    <s v="ALVES DE NAVALHES"/>
    <x v="0"/>
    <n v="47"/>
    <x v="2"/>
    <x v="0"/>
    <x v="1"/>
  </r>
  <r>
    <x v="868"/>
    <s v="MARIANA"/>
    <s v="JACINTHA ANGELICA DE MIRANDA"/>
    <x v="1"/>
    <n v="31"/>
    <x v="6"/>
    <x v="2"/>
    <x v="1"/>
  </r>
  <r>
    <x v="869"/>
    <s v="JORGE"/>
    <s v="EGGERT"/>
    <x v="0"/>
    <n v="39"/>
    <x v="0"/>
    <x v="0"/>
    <x v="0"/>
  </r>
  <r>
    <x v="870"/>
    <s v="MARCOLINA"/>
    <s v="LOURENÇO DE CAMARGO"/>
    <x v="1"/>
    <n v="42"/>
    <x v="8"/>
    <x v="4"/>
    <x v="1"/>
  </r>
  <r>
    <x v="871"/>
    <s v="CAROLINA"/>
    <s v="DE HAT"/>
    <x v="1"/>
    <n v="18"/>
    <x v="3"/>
    <x v="0"/>
    <x v="1"/>
  </r>
  <r>
    <x v="872"/>
    <s v="RAYMUNDA"/>
    <s v="MARIA DA CONCEIÇÃO"/>
    <x v="1"/>
    <n v="26"/>
    <x v="5"/>
    <x v="3"/>
    <x v="0"/>
  </r>
  <r>
    <x v="873"/>
    <s v="PEDRO"/>
    <s v="MAZINI"/>
    <x v="0"/>
    <n v="31"/>
    <x v="6"/>
    <x v="0"/>
    <x v="1"/>
  </r>
  <r>
    <x v="874"/>
    <s v="BENEDICTO"/>
    <s v="GARCIA"/>
    <x v="0"/>
    <n v="19"/>
    <x v="3"/>
    <x v="2"/>
    <x v="1"/>
  </r>
  <r>
    <x v="875"/>
    <s v="JOSE"/>
    <s v="BUENO"/>
    <x v="0"/>
    <n v="15"/>
    <x v="3"/>
    <x v="6"/>
    <x v="1"/>
  </r>
  <r>
    <x v="876"/>
    <s v="DOMENICO"/>
    <s v="BOTOLETI"/>
    <x v="0"/>
    <n v="50"/>
    <x v="7"/>
    <x v="0"/>
    <x v="1"/>
  </r>
  <r>
    <x v="877"/>
    <s v="CAROLINA"/>
    <s v="ALVES DE MOURA"/>
    <x v="1"/>
    <n v="30"/>
    <x v="6"/>
    <x v="6"/>
    <x v="1"/>
  </r>
  <r>
    <x v="878"/>
    <s v="VICTALINA"/>
    <s v="EMILIA DOS SANTOS"/>
    <x v="1"/>
    <n v="20"/>
    <x v="1"/>
    <x v="1"/>
    <x v="1"/>
  </r>
  <r>
    <x v="879"/>
    <s v="NORBERTO"/>
    <s v="FLORIANO DA COSTA"/>
    <x v="0"/>
    <n v="36"/>
    <x v="0"/>
    <x v="0"/>
    <x v="1"/>
  </r>
  <r>
    <x v="880"/>
    <s v="MANOEL"/>
    <s v="JOSE DA PIEDADE"/>
    <x v="0"/>
    <n v="25"/>
    <x v="5"/>
    <x v="0"/>
    <x v="0"/>
  </r>
  <r>
    <x v="881"/>
    <s v="CAETANO"/>
    <s v="PELEFRINO"/>
    <x v="0"/>
    <n v="26"/>
    <x v="5"/>
    <x v="0"/>
    <x v="1"/>
  </r>
  <r>
    <x v="882"/>
    <s v="MIGUEL"/>
    <s v="ROMANO"/>
    <x v="0"/>
    <n v="21"/>
    <x v="1"/>
    <x v="0"/>
    <x v="1"/>
  </r>
  <r>
    <x v="883"/>
    <s v="MARIA"/>
    <s v="LUIZA"/>
    <x v="1"/>
    <n v="24"/>
    <x v="1"/>
    <x v="6"/>
    <x v="1"/>
  </r>
  <r>
    <x v="884"/>
    <s v="JACINTHO"/>
    <s v="CAMARA"/>
    <x v="0"/>
    <n v="39"/>
    <x v="0"/>
    <x v="0"/>
    <x v="1"/>
  </r>
  <r>
    <x v="885"/>
    <s v="ANTONIO"/>
    <s v="MACHADO JORGE"/>
    <x v="0"/>
    <n v="23"/>
    <x v="1"/>
    <x v="0"/>
    <x v="1"/>
  </r>
  <r>
    <x v="886"/>
    <s v="RAFAEL"/>
    <s v="DELNEGRI"/>
    <x v="0"/>
    <n v="21"/>
    <x v="1"/>
    <x v="0"/>
    <x v="1"/>
  </r>
  <r>
    <x v="887"/>
    <s v="JULIO"/>
    <s v="DIAS DE CAMPOS"/>
    <x v="0"/>
    <n v="18"/>
    <x v="3"/>
    <x v="2"/>
    <x v="0"/>
  </r>
  <r>
    <x v="888"/>
    <s v="ANTONIO"/>
    <s v="SERRANO"/>
    <x v="0"/>
    <n v="24"/>
    <x v="1"/>
    <x v="2"/>
    <x v="0"/>
  </r>
  <r>
    <x v="889"/>
    <s v="BENEDITO"/>
    <s v="RODRIGUES"/>
    <x v="0"/>
    <n v="18"/>
    <x v="3"/>
    <x v="3"/>
    <x v="0"/>
  </r>
  <r>
    <x v="890"/>
    <s v="OLYMPIO"/>
    <s v="JOAQUIM ALVES"/>
    <x v="0"/>
    <n v="14"/>
    <x v="4"/>
    <x v="6"/>
    <x v="1"/>
  </r>
  <r>
    <x v="891"/>
    <s v="ANNA"/>
    <s v="BURTOLOMARCCHI"/>
    <x v="1"/>
    <n v="65"/>
    <x v="11"/>
    <x v="0"/>
    <x v="1"/>
  </r>
  <r>
    <x v="892"/>
    <s v="MARIA"/>
    <s v="DA GLORIA FERREIRA"/>
    <x v="1"/>
    <n v="17"/>
    <x v="3"/>
    <x v="0"/>
    <x v="1"/>
  </r>
  <r>
    <x v="893"/>
    <s v="CONSTANCIA"/>
    <s v="JOANNA DA COSTA"/>
    <x v="1"/>
    <n v="29"/>
    <x v="5"/>
    <x v="2"/>
    <x v="1"/>
  </r>
  <r>
    <x v="894"/>
    <s v="ANNA"/>
    <s v="ROZA DA CONCEIÇÃO"/>
    <x v="1"/>
    <n v="38"/>
    <x v="0"/>
    <x v="3"/>
    <x v="0"/>
  </r>
  <r>
    <x v="895"/>
    <s v="MAURICIO"/>
    <s v="MATHEUS"/>
    <x v="0"/>
    <n v="37"/>
    <x v="0"/>
    <x v="0"/>
    <x v="1"/>
  </r>
  <r>
    <x v="896"/>
    <s v="RITA"/>
    <s v="MARIA DA CONCEIÇÃO"/>
    <x v="1"/>
    <n v="26"/>
    <x v="5"/>
    <x v="1"/>
    <x v="1"/>
  </r>
  <r>
    <x v="897"/>
    <s v="ANNA"/>
    <s v="MARIA MARCOLINA"/>
    <x v="1"/>
    <n v="25"/>
    <x v="5"/>
    <x v="0"/>
    <x v="1"/>
  </r>
  <r>
    <x v="898"/>
    <s v="IGNEZ"/>
    <s v="BUENO DE JESUS"/>
    <x v="1"/>
    <n v="32"/>
    <x v="6"/>
    <x v="3"/>
    <x v="1"/>
  </r>
  <r>
    <x v="899"/>
    <s v="ADELAIDE"/>
    <s v="MARIA ROMANA"/>
    <x v="1"/>
    <n v="14"/>
    <x v="4"/>
    <x v="2"/>
    <x v="1"/>
  </r>
  <r>
    <x v="900"/>
    <s v="JOAQUINA"/>
    <s v="FLORA"/>
    <x v="1"/>
    <n v="36"/>
    <x v="0"/>
    <x v="6"/>
    <x v="1"/>
  </r>
  <r>
    <x v="901"/>
    <s v="BRANDINA"/>
    <s v="DA CRUZ"/>
    <x v="1"/>
    <n v="41"/>
    <x v="8"/>
    <x v="0"/>
    <x v="1"/>
  </r>
  <r>
    <x v="902"/>
    <s v="ANNA"/>
    <s v="BUENO"/>
    <x v="1"/>
    <n v="27"/>
    <x v="5"/>
    <x v="0"/>
    <x v="1"/>
  </r>
  <r>
    <x v="903"/>
    <s v="MARIA"/>
    <s v="IZABEL"/>
    <x v="1"/>
    <n v="55"/>
    <x v="10"/>
    <x v="6"/>
    <x v="0"/>
  </r>
  <r>
    <x v="904"/>
    <s v="ENGRACIA"/>
    <s v="MARIA DE JEZUS"/>
    <x v="1"/>
    <n v="60"/>
    <x v="9"/>
    <x v="2"/>
    <x v="2"/>
  </r>
  <r>
    <x v="905"/>
    <s v="FRANCISCO"/>
    <s v="ROIZ. DE PAULA"/>
    <x v="0"/>
    <n v="18"/>
    <x v="3"/>
    <x v="1"/>
    <x v="1"/>
  </r>
  <r>
    <x v="906"/>
    <s v="CLEMÊNCIA"/>
    <s v="MARIA DE JEZUS"/>
    <x v="1"/>
    <n v="45"/>
    <x v="2"/>
    <x v="2"/>
    <x v="1"/>
  </r>
  <r>
    <x v="907"/>
    <s v="MARIA"/>
    <s v="JOAQUINA"/>
    <x v="1"/>
    <n v="28"/>
    <x v="5"/>
    <x v="3"/>
    <x v="0"/>
  </r>
  <r>
    <x v="908"/>
    <s v="CAMILLA"/>
    <s v="TAVORA"/>
    <x v="1"/>
    <n v="36"/>
    <x v="0"/>
    <x v="0"/>
    <x v="1"/>
  </r>
  <r>
    <x v="909"/>
    <s v="ANNA"/>
    <s v="MARIA DO ESPIRITO SANTO"/>
    <x v="1"/>
    <n v="29"/>
    <x v="5"/>
    <x v="6"/>
    <x v="1"/>
  </r>
  <r>
    <x v="910"/>
    <s v="EMILIA"/>
    <s v="FRANCISCA ALVES"/>
    <x v="1"/>
    <n v="40"/>
    <x v="8"/>
    <x v="0"/>
    <x v="1"/>
  </r>
  <r>
    <x v="911"/>
    <s v="MARIA"/>
    <s v="DAS DORES"/>
    <x v="1"/>
    <n v="28"/>
    <x v="5"/>
    <x v="3"/>
    <x v="1"/>
  </r>
  <r>
    <x v="912"/>
    <s v="DEOLIONDA"/>
    <s v="BUENO DE MOREIRA VEIGA"/>
    <x v="1"/>
    <n v="18"/>
    <x v="3"/>
    <x v="0"/>
    <x v="1"/>
  </r>
  <r>
    <x v="913"/>
    <s v="CARLOS"/>
    <s v="JOAQUIM DA ROCHA"/>
    <x v="0"/>
    <n v="26"/>
    <x v="5"/>
    <x v="0"/>
    <x v="1"/>
  </r>
  <r>
    <x v="914"/>
    <s v="LEOCÁDIA"/>
    <s v="BENEDICTA"/>
    <x v="1"/>
    <n v="30"/>
    <x v="6"/>
    <x v="2"/>
    <x v="1"/>
  </r>
  <r>
    <x v="915"/>
    <s v="BRÍGIDA"/>
    <s v="MOREIRA"/>
    <x v="1"/>
    <n v="30"/>
    <x v="6"/>
    <x v="1"/>
    <x v="0"/>
  </r>
  <r>
    <x v="916"/>
    <s v="JOSE"/>
    <s v="JACINTHO DE ARRUDA"/>
    <x v="0"/>
    <n v="16"/>
    <x v="3"/>
    <x v="3"/>
    <x v="0"/>
  </r>
  <r>
    <x v="917"/>
    <s v="HONORATO"/>
    <s v="FIORE"/>
    <x v="0"/>
    <n v="25"/>
    <x v="5"/>
    <x v="4"/>
    <x v="1"/>
  </r>
  <r>
    <x v="918"/>
    <s v="JOÃO"/>
    <s v="PIRES RODRIGUES"/>
    <x v="0"/>
    <n v="15"/>
    <x v="3"/>
    <x v="0"/>
    <x v="1"/>
  </r>
  <r>
    <x v="919"/>
    <s v="FRANCISCA"/>
    <s v="MARIA"/>
    <x v="1"/>
    <n v="27"/>
    <x v="5"/>
    <x v="4"/>
    <x v="1"/>
  </r>
  <r>
    <x v="920"/>
    <s v="IGNÁCIO"/>
    <s v="FERNANDES MOURÃO"/>
    <x v="0"/>
    <n v="38"/>
    <x v="0"/>
    <x v="0"/>
    <x v="1"/>
  </r>
  <r>
    <x v="921"/>
    <s v="MARIA"/>
    <s v="ARUSKA"/>
    <x v="1"/>
    <n v="24"/>
    <x v="1"/>
    <x v="0"/>
    <x v="1"/>
  </r>
  <r>
    <x v="922"/>
    <s v="MATHILDES"/>
    <s v="GOLPH"/>
    <x v="1"/>
    <n v="19"/>
    <x v="3"/>
    <x v="0"/>
    <x v="1"/>
  </r>
  <r>
    <x v="923"/>
    <s v="GUIZEPPE"/>
    <s v="CARGNATO"/>
    <x v="0"/>
    <n v="22"/>
    <x v="1"/>
    <x v="0"/>
    <x v="1"/>
  </r>
  <r>
    <x v="924"/>
    <s v="MANOEL"/>
    <s v="JOSE"/>
    <x v="0"/>
    <n v="39"/>
    <x v="0"/>
    <x v="3"/>
    <x v="0"/>
  </r>
  <r>
    <x v="925"/>
    <s v="ADOLPHO"/>
    <s v="SCHMIT"/>
    <x v="0"/>
    <n v="19"/>
    <x v="3"/>
    <x v="0"/>
    <x v="1"/>
  </r>
  <r>
    <x v="926"/>
    <s v="LUIZ"/>
    <s v="MAFFEI"/>
    <x v="0"/>
    <n v="25"/>
    <x v="5"/>
    <x v="0"/>
    <x v="1"/>
  </r>
  <r>
    <x v="927"/>
    <s v="SERVALO"/>
    <s v="GONÇALVES"/>
    <x v="0"/>
    <n v="13"/>
    <x v="4"/>
    <x v="3"/>
    <x v="1"/>
  </r>
  <r>
    <x v="928"/>
    <s v="ANTONIO"/>
    <s v="FERREIRA GUIMARAES"/>
    <x v="0"/>
    <n v="32"/>
    <x v="6"/>
    <x v="0"/>
    <x v="1"/>
  </r>
  <r>
    <x v="929"/>
    <s v="IDA"/>
    <s v="BDARTZ"/>
    <x v="1"/>
    <n v="20"/>
    <x v="1"/>
    <x v="4"/>
    <x v="1"/>
  </r>
  <r>
    <x v="930"/>
    <s v="RITA"/>
    <s v="AUGUSTA DE OLIVEIRA"/>
    <x v="1"/>
    <n v="26"/>
    <x v="5"/>
    <x v="2"/>
    <x v="0"/>
  </r>
  <r>
    <x v="931"/>
    <s v="MANOEL"/>
    <s v="FERREIRA"/>
    <x v="0"/>
    <n v="14"/>
    <x v="4"/>
    <x v="0"/>
    <x v="1"/>
  </r>
  <r>
    <x v="932"/>
    <s v="FIRMINA"/>
    <s v="MARIA DA CONCEIÇÃO"/>
    <x v="1"/>
    <n v="25"/>
    <x v="5"/>
    <x v="1"/>
    <x v="0"/>
  </r>
  <r>
    <x v="933"/>
    <s v="MARIA"/>
    <s v="COHLER"/>
    <x v="1"/>
    <n v="19"/>
    <x v="3"/>
    <x v="0"/>
    <x v="1"/>
  </r>
  <r>
    <x v="934"/>
    <s v="LUIGE"/>
    <s v="ALEGRO"/>
    <x v="0"/>
    <n v="34"/>
    <x v="6"/>
    <x v="0"/>
    <x v="1"/>
  </r>
  <r>
    <x v="935"/>
    <s v="ABRÃO"/>
    <s v="PIRES"/>
    <x v="0"/>
    <n v="20"/>
    <x v="1"/>
    <x v="2"/>
    <x v="2"/>
  </r>
  <r>
    <x v="936"/>
    <s v="JOÃO"/>
    <s v="MACOLAI"/>
    <x v="0"/>
    <n v="45"/>
    <x v="2"/>
    <x v="0"/>
    <x v="1"/>
  </r>
  <r>
    <x v="937"/>
    <s v="PAULA"/>
    <s v="RAFAELA DA CONCEIÇÃO"/>
    <x v="1"/>
    <n v="15"/>
    <x v="3"/>
    <x v="2"/>
    <x v="1"/>
  </r>
  <r>
    <x v="938"/>
    <s v="MARIA"/>
    <s v="SEVERINA DA CONCEIÇÃO"/>
    <x v="1"/>
    <n v="34"/>
    <x v="6"/>
    <x v="1"/>
    <x v="2"/>
  </r>
  <r>
    <x v="939"/>
    <s v="BENEDICTA"/>
    <s v="MARIA DA CONCEIÇÃO"/>
    <x v="1"/>
    <n v="42"/>
    <x v="8"/>
    <x v="6"/>
    <x v="0"/>
  </r>
  <r>
    <x v="940"/>
    <s v="LUIZA"/>
    <s v="LABRE"/>
    <x v="1"/>
    <n v="24"/>
    <x v="1"/>
    <x v="1"/>
    <x v="2"/>
  </r>
  <r>
    <x v="941"/>
    <s v="JOSE"/>
    <s v="GOMES DOS SANTOS"/>
    <x v="0"/>
    <n v="39"/>
    <x v="0"/>
    <x v="2"/>
    <x v="1"/>
  </r>
  <r>
    <x v="942"/>
    <s v="MARIA"/>
    <s v="LEITE DOS SANTOS"/>
    <x v="1"/>
    <n v="70"/>
    <x v="13"/>
    <x v="1"/>
    <x v="0"/>
  </r>
  <r>
    <x v="943"/>
    <s v="VICÊNCIA"/>
    <s v="MARIA ROIZ"/>
    <x v="1"/>
    <n v="34"/>
    <x v="6"/>
    <x v="1"/>
    <x v="1"/>
  </r>
  <r>
    <x v="944"/>
    <s v="MARIA"/>
    <s v="DE JEZUS"/>
    <x v="1"/>
    <n v="50"/>
    <x v="7"/>
    <x v="0"/>
    <x v="1"/>
  </r>
  <r>
    <x v="945"/>
    <s v="FRANCISCA"/>
    <s v="LUKE"/>
    <x v="1"/>
    <n v="17"/>
    <x v="3"/>
    <x v="0"/>
    <x v="1"/>
  </r>
  <r>
    <x v="946"/>
    <s v="GIUSEPPE"/>
    <s v="CALABAR"/>
    <x v="0"/>
    <n v="30"/>
    <x v="6"/>
    <x v="0"/>
    <x v="1"/>
  </r>
  <r>
    <x v="947"/>
    <s v="DOMINGOS"/>
    <s v="DA SILVA FERREIRA"/>
    <x v="0"/>
    <n v="15"/>
    <x v="3"/>
    <x v="0"/>
    <x v="1"/>
  </r>
  <r>
    <x v="948"/>
    <s v="THOMÉ"/>
    <s v="DA SILVA"/>
    <x v="0"/>
    <n v="45"/>
    <x v="2"/>
    <x v="6"/>
    <x v="2"/>
  </r>
  <r>
    <x v="949"/>
    <s v="MANOEL"/>
    <s v="DE AGUIAR PEREIRA"/>
    <x v="0"/>
    <n v="25"/>
    <x v="5"/>
    <x v="0"/>
    <x v="1"/>
  </r>
  <r>
    <x v="950"/>
    <s v="DEOLINDA"/>
    <s v="MARIA DE JEZUS"/>
    <x v="1"/>
    <n v="19"/>
    <x v="3"/>
    <x v="3"/>
    <x v="1"/>
  </r>
  <r>
    <x v="951"/>
    <s v="BENEDICTA"/>
    <s v="MARIA DAS DORES"/>
    <x v="1"/>
    <n v="19"/>
    <x v="3"/>
    <x v="1"/>
    <x v="1"/>
  </r>
  <r>
    <x v="952"/>
    <s v="MARIA"/>
    <s v="ROZA"/>
    <x v="1"/>
    <n v="65"/>
    <x v="11"/>
    <x v="2"/>
    <x v="0"/>
  </r>
  <r>
    <x v="953"/>
    <s v="MARIANA"/>
    <s v="DO CARMO GUEDES"/>
    <x v="1"/>
    <n v="41"/>
    <x v="8"/>
    <x v="6"/>
    <x v="1"/>
  </r>
  <r>
    <x v="954"/>
    <s v="MARIA"/>
    <s v="IZIDORA DE CAMARGO"/>
    <x v="1"/>
    <n v="17"/>
    <x v="3"/>
    <x v="0"/>
    <x v="1"/>
  </r>
  <r>
    <x v="955"/>
    <s v="MARIA"/>
    <s v="ANTONIA DA SILVA"/>
    <x v="1"/>
    <n v="49"/>
    <x v="2"/>
    <x v="3"/>
    <x v="0"/>
  </r>
  <r>
    <x v="956"/>
    <s v="MOYSES"/>
    <s v="BASTOS DO NASCIMENTO"/>
    <x v="0"/>
    <n v="36"/>
    <x v="0"/>
    <x v="1"/>
    <x v="1"/>
  </r>
  <r>
    <x v="957"/>
    <s v="BERNARDINO"/>
    <s v="LUIZ MARQUES"/>
    <x v="0"/>
    <n v="44"/>
    <x v="8"/>
    <x v="0"/>
    <x v="0"/>
  </r>
  <r>
    <x v="958"/>
    <s v="DOMINGOS"/>
    <s v="DA SILVA VIGARIO"/>
    <x v="0"/>
    <n v="22"/>
    <x v="1"/>
    <x v="0"/>
    <x v="0"/>
  </r>
  <r>
    <x v="959"/>
    <s v="JOÃO"/>
    <s v="MEDIAEIROS CLEMENTE"/>
    <x v="0"/>
    <n v="30"/>
    <x v="6"/>
    <x v="0"/>
    <x v="1"/>
  </r>
  <r>
    <x v="960"/>
    <s v="JOANNA"/>
    <s v="BAPRETOSISTA MOREIRA"/>
    <x v="1"/>
    <n v="25"/>
    <x v="5"/>
    <x v="3"/>
    <x v="1"/>
  </r>
  <r>
    <x v="961"/>
    <s v="CATHARINA"/>
    <s v="MARIA DO ROZARIO"/>
    <x v="1"/>
    <n v="24"/>
    <x v="1"/>
    <x v="3"/>
    <x v="0"/>
  </r>
  <r>
    <x v="962"/>
    <s v="FRANCISCO"/>
    <s v="ANTONIO FERNANDES"/>
    <x v="0"/>
    <n v="61"/>
    <x v="9"/>
    <x v="2"/>
    <x v="1"/>
  </r>
  <r>
    <x v="963"/>
    <s v="BENEDICTO"/>
    <s v="ANTONIO DO ROZARIO"/>
    <x v="0"/>
    <n v="20"/>
    <x v="1"/>
    <x v="1"/>
    <x v="1"/>
  </r>
  <r>
    <x v="964"/>
    <s v="ANTONIO"/>
    <s v="MANOEL VICTORINO"/>
    <x v="0"/>
    <n v="13"/>
    <x v="4"/>
    <x v="0"/>
    <x v="1"/>
  </r>
  <r>
    <x v="965"/>
    <s v="THEREZA"/>
    <s v="MARIA ANTONIA"/>
    <x v="1"/>
    <n v="32"/>
    <x v="6"/>
    <x v="2"/>
    <x v="1"/>
  </r>
  <r>
    <x v="966"/>
    <s v="MAXIMIANA"/>
    <s v="DA SILVA"/>
    <x v="1"/>
    <n v="10"/>
    <x v="4"/>
    <x v="6"/>
    <x v="1"/>
  </r>
  <r>
    <x v="967"/>
    <s v="FRANCISCA"/>
    <s v="MARIA DE JEZUS"/>
    <x v="1"/>
    <n v="22"/>
    <x v="1"/>
    <x v="1"/>
    <x v="1"/>
  </r>
  <r>
    <x v="968"/>
    <s v="FRANCISCO"/>
    <s v="DA PONTE"/>
    <x v="0"/>
    <n v="24"/>
    <x v="1"/>
    <x v="0"/>
    <x v="2"/>
  </r>
  <r>
    <x v="969"/>
    <s v="JOAQUIM"/>
    <s v="DIONIZIO DOS SANTOS"/>
    <x v="0"/>
    <n v="55"/>
    <x v="10"/>
    <x v="1"/>
    <x v="1"/>
  </r>
  <r>
    <x v="970"/>
    <s v="CAETANO"/>
    <s v="PARISE"/>
    <x v="0"/>
    <n v="17"/>
    <x v="3"/>
    <x v="0"/>
    <x v="2"/>
  </r>
  <r>
    <x v="971"/>
    <s v="JOAQUIM"/>
    <s v="ANTONIO GUEDES"/>
    <x v="0"/>
    <n v="18"/>
    <x v="3"/>
    <x v="0"/>
    <x v="1"/>
  </r>
  <r>
    <x v="972"/>
    <s v="BENEDICTA"/>
    <s v="MARIA DE JEZUS"/>
    <x v="1"/>
    <n v="98"/>
    <x v="13"/>
    <x v="2"/>
    <x v="1"/>
  </r>
  <r>
    <x v="973"/>
    <s v="HYGINA"/>
    <s v="VICTALINA"/>
    <x v="1"/>
    <n v="23"/>
    <x v="1"/>
    <x v="1"/>
    <x v="1"/>
  </r>
  <r>
    <x v="974"/>
    <s v="MATHILDES"/>
    <s v="DOS ANJOS"/>
    <x v="1"/>
    <n v="47"/>
    <x v="2"/>
    <x v="6"/>
    <x v="1"/>
  </r>
  <r>
    <x v="975"/>
    <s v="MARIA"/>
    <s v="LUIZA"/>
    <x v="1"/>
    <n v="50"/>
    <x v="7"/>
    <x v="2"/>
    <x v="1"/>
  </r>
  <r>
    <x v="976"/>
    <s v="FRANCISCA"/>
    <s v="MARIA BORGES"/>
    <x v="1"/>
    <n v="19"/>
    <x v="3"/>
    <x v="1"/>
    <x v="1"/>
  </r>
  <r>
    <x v="977"/>
    <s v="JULIA"/>
    <s v="GENTOZA"/>
    <x v="1"/>
    <n v="22"/>
    <x v="1"/>
    <x v="0"/>
    <x v="1"/>
  </r>
  <r>
    <x v="978"/>
    <s v="CLARA"/>
    <s v="TAQUES ALVIM"/>
    <x v="1"/>
    <n v="61"/>
    <x v="9"/>
    <x v="2"/>
    <x v="1"/>
  </r>
  <r>
    <x v="979"/>
    <s v="VICENTE"/>
    <s v="TAVOLARO"/>
    <x v="0"/>
    <n v="22"/>
    <x v="1"/>
    <x v="0"/>
    <x v="1"/>
  </r>
  <r>
    <x v="980"/>
    <s v="BENEDICTO"/>
    <s v="JOAQUIM DOS SANTOS"/>
    <x v="0"/>
    <n v="25"/>
    <x v="5"/>
    <x v="0"/>
    <x v="1"/>
  </r>
  <r>
    <x v="981"/>
    <s v="BENEDICTO"/>
    <s v="AMERICO CARVALHO"/>
    <x v="0"/>
    <n v="19"/>
    <x v="3"/>
    <x v="1"/>
    <x v="1"/>
  </r>
  <r>
    <x v="982"/>
    <s v="BARTHOLDO"/>
    <s v="ALVES"/>
    <x v="0"/>
    <n v="18"/>
    <x v="3"/>
    <x v="6"/>
    <x v="1"/>
  </r>
  <r>
    <x v="983"/>
    <s v="ANTONIO"/>
    <s v="CAETANO DO ESPIRITO SANTO"/>
    <x v="0"/>
    <n v="26"/>
    <x v="5"/>
    <x v="6"/>
    <x v="1"/>
  </r>
  <r>
    <x v="984"/>
    <s v="CONSTANÇA"/>
    <s v="DA CONCEIÇÃO"/>
    <x v="1"/>
    <n v="38"/>
    <x v="0"/>
    <x v="2"/>
    <x v="1"/>
  </r>
  <r>
    <x v="985"/>
    <s v="FRANCISCA"/>
    <s v="AUGUSTA DE ASSIS"/>
    <x v="1"/>
    <n v="14"/>
    <x v="4"/>
    <x v="6"/>
    <x v="1"/>
  </r>
  <r>
    <x v="986"/>
    <s v="ANNA"/>
    <s v="MARIA CARDOZA"/>
    <x v="1"/>
    <n v="15"/>
    <x v="3"/>
    <x v="2"/>
    <x v="0"/>
  </r>
  <r>
    <x v="987"/>
    <s v="BERNARDINA"/>
    <s v="MARTINS"/>
    <x v="1"/>
    <n v="30"/>
    <x v="6"/>
    <x v="0"/>
    <x v="1"/>
  </r>
  <r>
    <x v="988"/>
    <s v="JOSE"/>
    <s v="ALVES"/>
    <x v="0"/>
    <n v="32"/>
    <x v="6"/>
    <x v="0"/>
    <x v="1"/>
  </r>
  <r>
    <x v="989"/>
    <s v="JACINTHO"/>
    <s v="DA COSTA"/>
    <x v="0"/>
    <n v="17"/>
    <x v="3"/>
    <x v="0"/>
    <x v="1"/>
  </r>
  <r>
    <x v="990"/>
    <s v="JACINTHO"/>
    <s v="DA COSTA GUILHERME"/>
    <x v="0"/>
    <n v="40"/>
    <x v="8"/>
    <x v="0"/>
    <x v="1"/>
  </r>
  <r>
    <x v="991"/>
    <s v="ANNA"/>
    <s v="MULLER"/>
    <x v="1"/>
    <n v="20"/>
    <x v="1"/>
    <x v="0"/>
    <x v="1"/>
  </r>
  <r>
    <x v="992"/>
    <s v="LUIZA"/>
    <s v="MULLER"/>
    <x v="1"/>
    <n v="22"/>
    <x v="1"/>
    <x v="0"/>
    <x v="1"/>
  </r>
  <r>
    <x v="993"/>
    <s v="MARIETA"/>
    <s v="CONCEIÇÃO DA GLORIA"/>
    <x v="1"/>
    <n v="19"/>
    <x v="3"/>
    <x v="3"/>
    <x v="0"/>
  </r>
  <r>
    <x v="994"/>
    <s v="FELÍCIO"/>
    <s v="ANTONIO CAMILLO"/>
    <x v="0"/>
    <n v="31"/>
    <x v="6"/>
    <x v="0"/>
    <x v="1"/>
  </r>
  <r>
    <x v="995"/>
    <s v="VIRGILIO"/>
    <s v="A. DALPRA"/>
    <x v="0"/>
    <n v="20"/>
    <x v="1"/>
    <x v="0"/>
    <x v="0"/>
  </r>
  <r>
    <x v="996"/>
    <s v="IGNACIA"/>
    <s v="MARIA DA CONCEIÇÃO "/>
    <x v="1"/>
    <n v="19"/>
    <x v="3"/>
    <x v="2"/>
    <x v="0"/>
  </r>
  <r>
    <x v="997"/>
    <s v="MANOEL"/>
    <s v="CORREA"/>
    <x v="0"/>
    <n v="25"/>
    <x v="5"/>
    <x v="0"/>
    <x v="3"/>
  </r>
  <r>
    <x v="998"/>
    <s v="REGINA"/>
    <s v="LAMBRE"/>
    <x v="1"/>
    <n v="12"/>
    <x v="4"/>
    <x v="4"/>
    <x v="3"/>
  </r>
  <r>
    <x v="999"/>
    <s v="LUIZ"/>
    <s v="GONÇALVES"/>
    <x v="0"/>
    <n v="54"/>
    <x v="7"/>
    <x v="0"/>
    <x v="3"/>
  </r>
  <r>
    <x v="1000"/>
    <s v="ROZA"/>
    <s v="GAMBERAZZI"/>
    <x v="1"/>
    <n v="33"/>
    <x v="6"/>
    <x v="0"/>
    <x v="3"/>
  </r>
  <r>
    <x v="1001"/>
    <m/>
    <m/>
    <x v="2"/>
    <m/>
    <x v="12"/>
    <x v="11"/>
    <x v="3"/>
  </r>
  <r>
    <x v="1001"/>
    <m/>
    <m/>
    <x v="2"/>
    <m/>
    <x v="12"/>
    <x v="11"/>
    <x v="3"/>
  </r>
  <r>
    <x v="1001"/>
    <m/>
    <m/>
    <x v="2"/>
    <m/>
    <x v="12"/>
    <x v="11"/>
    <x v="3"/>
  </r>
  <r>
    <x v="1001"/>
    <m/>
    <m/>
    <x v="2"/>
    <m/>
    <x v="12"/>
    <x v="11"/>
    <x v="3"/>
  </r>
  <r>
    <x v="1001"/>
    <m/>
    <m/>
    <x v="2"/>
    <m/>
    <x v="12"/>
    <x v="11"/>
    <x v="3"/>
  </r>
  <r>
    <x v="1001"/>
    <m/>
    <m/>
    <x v="2"/>
    <m/>
    <x v="12"/>
    <x v="11"/>
    <x v="3"/>
  </r>
  <r>
    <x v="1001"/>
    <m/>
    <m/>
    <x v="2"/>
    <m/>
    <x v="12"/>
    <x v="11"/>
    <x v="3"/>
  </r>
  <r>
    <x v="1001"/>
    <m/>
    <m/>
    <x v="2"/>
    <m/>
    <x v="12"/>
    <x v="11"/>
    <x v="3"/>
  </r>
  <r>
    <x v="1001"/>
    <m/>
    <m/>
    <x v="2"/>
    <m/>
    <x v="12"/>
    <x v="11"/>
    <x v="3"/>
  </r>
  <r>
    <x v="1001"/>
    <m/>
    <m/>
    <x v="2"/>
    <m/>
    <x v="12"/>
    <x v="11"/>
    <x v="3"/>
  </r>
  <r>
    <x v="1001"/>
    <m/>
    <m/>
    <x v="2"/>
    <m/>
    <x v="12"/>
    <x v="11"/>
    <x v="3"/>
  </r>
  <r>
    <x v="1001"/>
    <m/>
    <m/>
    <x v="2"/>
    <m/>
    <x v="12"/>
    <x v="11"/>
    <x v="3"/>
  </r>
  <r>
    <x v="1001"/>
    <m/>
    <m/>
    <x v="2"/>
    <m/>
    <x v="12"/>
    <x v="11"/>
    <x v="3"/>
  </r>
  <r>
    <x v="1001"/>
    <m/>
    <m/>
    <x v="2"/>
    <m/>
    <x v="12"/>
    <x v="11"/>
    <x v="3"/>
  </r>
  <r>
    <x v="1001"/>
    <m/>
    <m/>
    <x v="2"/>
    <m/>
    <x v="12"/>
    <x v="11"/>
    <x v="3"/>
  </r>
  <r>
    <x v="1001"/>
    <m/>
    <m/>
    <x v="2"/>
    <m/>
    <x v="12"/>
    <x v="11"/>
    <x v="3"/>
  </r>
  <r>
    <x v="1001"/>
    <m/>
    <m/>
    <x v="2"/>
    <m/>
    <x v="12"/>
    <x v="11"/>
    <x v="3"/>
  </r>
  <r>
    <x v="1001"/>
    <m/>
    <m/>
    <x v="2"/>
    <m/>
    <x v="12"/>
    <x v="11"/>
    <x v="3"/>
  </r>
  <r>
    <x v="1001"/>
    <m/>
    <m/>
    <x v="2"/>
    <m/>
    <x v="12"/>
    <x v="11"/>
    <x v="3"/>
  </r>
  <r>
    <x v="1001"/>
    <m/>
    <m/>
    <x v="2"/>
    <m/>
    <x v="12"/>
    <x v="11"/>
    <x v="3"/>
  </r>
  <r>
    <x v="1001"/>
    <m/>
    <m/>
    <x v="2"/>
    <m/>
    <x v="12"/>
    <x v="11"/>
    <x v="3"/>
  </r>
  <r>
    <x v="1001"/>
    <m/>
    <m/>
    <x v="2"/>
    <m/>
    <x v="12"/>
    <x v="11"/>
    <x v="3"/>
  </r>
  <r>
    <x v="1001"/>
    <m/>
    <m/>
    <x v="2"/>
    <m/>
    <x v="12"/>
    <x v="11"/>
    <x v="3"/>
  </r>
  <r>
    <x v="1001"/>
    <m/>
    <m/>
    <x v="2"/>
    <m/>
    <x v="12"/>
    <x v="11"/>
    <x v="3"/>
  </r>
  <r>
    <x v="1001"/>
    <m/>
    <m/>
    <x v="2"/>
    <m/>
    <x v="12"/>
    <x v="11"/>
    <x v="3"/>
  </r>
  <r>
    <x v="1001"/>
    <m/>
    <m/>
    <x v="2"/>
    <m/>
    <x v="12"/>
    <x v="1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1103A1-29EA-40C2-B846-B450E05B859E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5:E19" firstHeaderRow="1" firstDataRow="2" firstDataCol="1"/>
  <pivotFields count="8">
    <pivotField showAll="0"/>
    <pivotField showAll="0"/>
    <pivotField showAll="0"/>
    <pivotField axis="axisCol" dataField="1" showAll="0">
      <items count="4">
        <item n="MULHERES" x="1"/>
        <item n="HOMENS" x="0"/>
        <item x="2"/>
        <item t="default"/>
      </items>
    </pivotField>
    <pivotField showAll="0"/>
    <pivotField showAll="0"/>
    <pivotField axis="axisRow" showAll="0">
      <items count="13">
        <item x="0"/>
        <item x="4"/>
        <item x="6"/>
        <item x="3"/>
        <item x="10"/>
        <item x="9"/>
        <item x="5"/>
        <item x="1"/>
        <item x="8"/>
        <item x="7"/>
        <item x="2"/>
        <item x="11"/>
        <item t="default"/>
      </items>
    </pivotField>
    <pivotField showAll="0"/>
  </pivotFields>
  <rowFields count="1">
    <field x="6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1">
    <dataField name="Contagem de SEXO" fld="3" subtotal="count" baseField="0" baseItem="0"/>
  </dataFields>
  <formats count="44">
    <format dxfId="141">
      <pivotArea type="origin" dataOnly="0" labelOnly="1" outline="0" fieldPosition="0"/>
    </format>
    <format dxfId="140">
      <pivotArea field="3" type="button" dataOnly="0" labelOnly="1" outline="0" axis="axisCol" fieldPosition="0"/>
    </format>
    <format dxfId="139">
      <pivotArea type="topRight" dataOnly="0" labelOnly="1" outline="0" fieldPosition="0"/>
    </format>
    <format dxfId="138">
      <pivotArea field="6" type="button" dataOnly="0" labelOnly="1" outline="0" axis="axisRow" fieldPosition="0"/>
    </format>
    <format dxfId="137">
      <pivotArea dataOnly="0" labelOnly="1" fieldPosition="0">
        <references count="1">
          <reference field="3" count="0"/>
        </references>
      </pivotArea>
    </format>
    <format dxfId="136">
      <pivotArea dataOnly="0" labelOnly="1" grandCol="1" outline="0" fieldPosition="0"/>
    </format>
    <format dxfId="135">
      <pivotArea grandRow="1" outline="0" collapsedLevelsAreSubtotals="1" fieldPosition="0"/>
    </format>
    <format dxfId="134">
      <pivotArea dataOnly="0" labelOnly="1" grandRow="1" outline="0" fieldPosition="0"/>
    </format>
    <format dxfId="133">
      <pivotArea type="origin" dataOnly="0" labelOnly="1" outline="0" fieldPosition="0"/>
    </format>
    <format dxfId="132">
      <pivotArea field="3" type="button" dataOnly="0" labelOnly="1" outline="0" axis="axisCol" fieldPosition="0"/>
    </format>
    <format dxfId="131">
      <pivotArea type="topRight" dataOnly="0" labelOnly="1" outline="0" fieldPosition="0"/>
    </format>
    <format dxfId="130">
      <pivotArea field="6" type="button" dataOnly="0" labelOnly="1" outline="0" axis="axisRow" fieldPosition="0"/>
    </format>
    <format dxfId="129">
      <pivotArea dataOnly="0" labelOnly="1" fieldPosition="0">
        <references count="1">
          <reference field="3" count="0"/>
        </references>
      </pivotArea>
    </format>
    <format dxfId="128">
      <pivotArea dataOnly="0" labelOnly="1" grandCol="1" outline="0" fieldPosition="0"/>
    </format>
    <format dxfId="127">
      <pivotArea type="origin" dataOnly="0" labelOnly="1" outline="0" fieldPosition="0"/>
    </format>
    <format dxfId="126">
      <pivotArea field="3" type="button" dataOnly="0" labelOnly="1" outline="0" axis="axisCol" fieldPosition="0"/>
    </format>
    <format dxfId="125">
      <pivotArea type="topRight" dataOnly="0" labelOnly="1" outline="0" fieldPosition="0"/>
    </format>
    <format dxfId="124">
      <pivotArea field="6" type="button" dataOnly="0" labelOnly="1" outline="0" axis="axisRow" fieldPosition="0"/>
    </format>
    <format dxfId="123">
      <pivotArea dataOnly="0" labelOnly="1" fieldPosition="0">
        <references count="1">
          <reference field="3" count="0"/>
        </references>
      </pivotArea>
    </format>
    <format dxfId="122">
      <pivotArea dataOnly="0" labelOnly="1" grandCol="1" outline="0" fieldPosition="0"/>
    </format>
    <format dxfId="121">
      <pivotArea grandRow="1" outline="0" collapsedLevelsAreSubtotals="1" fieldPosition="0"/>
    </format>
    <format dxfId="120">
      <pivotArea dataOnly="0" labelOnly="1" grandRow="1" outline="0" fieldPosition="0"/>
    </format>
    <format dxfId="119">
      <pivotArea grandRow="1" outline="0" collapsedLevelsAreSubtotals="1" fieldPosition="0"/>
    </format>
    <format dxfId="118">
      <pivotArea dataOnly="0" labelOnly="1" grandRow="1" outline="0" fieldPosition="0"/>
    </format>
    <format dxfId="117">
      <pivotArea type="all" dataOnly="0" outline="0" fieldPosition="0"/>
    </format>
    <format dxfId="116">
      <pivotArea outline="0" collapsedLevelsAreSubtotals="1" fieldPosition="0"/>
    </format>
    <format dxfId="115">
      <pivotArea type="origin" dataOnly="0" labelOnly="1" outline="0" fieldPosition="0"/>
    </format>
    <format dxfId="114">
      <pivotArea field="3" type="button" dataOnly="0" labelOnly="1" outline="0" axis="axisCol" fieldPosition="0"/>
    </format>
    <format dxfId="113">
      <pivotArea type="topRight" dataOnly="0" labelOnly="1" outline="0" fieldPosition="0"/>
    </format>
    <format dxfId="112">
      <pivotArea field="6" type="button" dataOnly="0" labelOnly="1" outline="0" axis="axisRow" fieldPosition="0"/>
    </format>
    <format dxfId="111">
      <pivotArea dataOnly="0" labelOnly="1" fieldPosition="0">
        <references count="1">
          <reference field="6" count="0"/>
        </references>
      </pivotArea>
    </format>
    <format dxfId="110">
      <pivotArea dataOnly="0" labelOnly="1" grandRow="1" outline="0" fieldPosition="0"/>
    </format>
    <format dxfId="109">
      <pivotArea dataOnly="0" labelOnly="1" fieldPosition="0">
        <references count="1">
          <reference field="3" count="0"/>
        </references>
      </pivotArea>
    </format>
    <format dxfId="108">
      <pivotArea dataOnly="0" labelOnly="1" grandCol="1" outline="0" fieldPosition="0"/>
    </format>
    <format dxfId="107">
      <pivotArea type="all" dataOnly="0" outline="0" fieldPosition="0"/>
    </format>
    <format dxfId="106">
      <pivotArea outline="0" collapsedLevelsAreSubtotals="1" fieldPosition="0"/>
    </format>
    <format dxfId="105">
      <pivotArea type="origin" dataOnly="0" labelOnly="1" outline="0" fieldPosition="0"/>
    </format>
    <format dxfId="104">
      <pivotArea field="3" type="button" dataOnly="0" labelOnly="1" outline="0" axis="axisCol" fieldPosition="0"/>
    </format>
    <format dxfId="103">
      <pivotArea type="topRight" dataOnly="0" labelOnly="1" outline="0" fieldPosition="0"/>
    </format>
    <format dxfId="102">
      <pivotArea field="6" type="button" dataOnly="0" labelOnly="1" outline="0" axis="axisRow" fieldPosition="0"/>
    </format>
    <format dxfId="101">
      <pivotArea dataOnly="0" labelOnly="1" fieldPosition="0">
        <references count="1">
          <reference field="6" count="0"/>
        </references>
      </pivotArea>
    </format>
    <format dxfId="100">
      <pivotArea dataOnly="0" labelOnly="1" grandRow="1" outline="0" fieldPosition="0"/>
    </format>
    <format dxfId="99">
      <pivotArea dataOnly="0" labelOnly="1" fieldPosition="0">
        <references count="1">
          <reference field="3" count="0"/>
        </references>
      </pivotArea>
    </format>
    <format dxfId="98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247E03-B92C-4CA9-904F-E2CF6A5E5260}" name="Tabela dinâmica1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P17" firstHeaderRow="1" firstDataRow="2" firstDataCol="1" rowPageCount="1" colPageCount="1"/>
  <pivotFields count="8">
    <pivotField showAll="0"/>
    <pivotField showAll="0"/>
    <pivotField showAll="0"/>
    <pivotField axis="axisPage" showAll="0">
      <items count="4">
        <item x="1"/>
        <item x="0"/>
        <item x="2"/>
        <item t="default"/>
      </items>
    </pivotField>
    <pivotField showAll="0"/>
    <pivotField axis="axisCol" dataField="1" showAll="0">
      <items count="15">
        <item x="4"/>
        <item x="3"/>
        <item x="1"/>
        <item x="5"/>
        <item x="6"/>
        <item x="0"/>
        <item x="8"/>
        <item x="2"/>
        <item x="7"/>
        <item x="10"/>
        <item x="9"/>
        <item x="11"/>
        <item x="13"/>
        <item x="12"/>
        <item t="default"/>
      </items>
    </pivotField>
    <pivotField axis="axisRow" showAll="0">
      <items count="13">
        <item x="0"/>
        <item x="4"/>
        <item x="6"/>
        <item x="3"/>
        <item x="10"/>
        <item x="9"/>
        <item x="5"/>
        <item x="1"/>
        <item x="8"/>
        <item x="7"/>
        <item x="2"/>
        <item x="11"/>
        <item t="default"/>
      </items>
    </pivotField>
    <pivotField showAll="0"/>
  </pivotFields>
  <rowFields count="1">
    <field x="6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5"/>
  </colFields>
  <col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colItems>
  <pageFields count="1">
    <pageField fld="3" hier="-1"/>
  </pageFields>
  <dataFields count="1">
    <dataField name="Contagem de IDADE_QUINQUENAL" fld="5" subtotal="count" baseField="6" baseItem="0"/>
  </dataFields>
  <formats count="54">
    <format dxfId="97">
      <pivotArea type="all" dataOnly="0" outline="0" fieldPosition="0"/>
    </format>
    <format dxfId="96">
      <pivotArea outline="0" collapsedLevelsAreSubtotals="1" fieldPosition="0"/>
    </format>
    <format dxfId="95">
      <pivotArea type="origin" dataOnly="0" labelOnly="1" outline="0" fieldPosition="0"/>
    </format>
    <format dxfId="94">
      <pivotArea field="5" type="button" dataOnly="0" labelOnly="1" outline="0" axis="axisCol" fieldPosition="0"/>
    </format>
    <format dxfId="93">
      <pivotArea type="topRight" dataOnly="0" labelOnly="1" outline="0" fieldPosition="0"/>
    </format>
    <format dxfId="92">
      <pivotArea field="6" type="button" dataOnly="0" labelOnly="1" outline="0" axis="axisRow" fieldPosition="0"/>
    </format>
    <format dxfId="91">
      <pivotArea dataOnly="0" labelOnly="1" fieldPosition="0">
        <references count="1">
          <reference field="6" count="0"/>
        </references>
      </pivotArea>
    </format>
    <format dxfId="90">
      <pivotArea dataOnly="0" labelOnly="1" grandRow="1" outline="0" fieldPosition="0"/>
    </format>
    <format dxfId="89">
      <pivotArea dataOnly="0" labelOnly="1" fieldPosition="0">
        <references count="1">
          <reference field="5" count="0"/>
        </references>
      </pivotArea>
    </format>
    <format dxfId="88">
      <pivotArea dataOnly="0" labelOnly="1" grandCol="1" outline="0" fieldPosition="0"/>
    </format>
    <format dxfId="87">
      <pivotArea type="all" dataOnly="0" outline="0" fieldPosition="0"/>
    </format>
    <format dxfId="86">
      <pivotArea outline="0" collapsedLevelsAreSubtotals="1" fieldPosition="0"/>
    </format>
    <format dxfId="85">
      <pivotArea type="origin" dataOnly="0" labelOnly="1" outline="0" fieldPosition="0"/>
    </format>
    <format dxfId="84">
      <pivotArea field="5" type="button" dataOnly="0" labelOnly="1" outline="0" axis="axisCol" fieldPosition="0"/>
    </format>
    <format dxfId="83">
      <pivotArea type="topRight" dataOnly="0" labelOnly="1" outline="0" fieldPosition="0"/>
    </format>
    <format dxfId="82">
      <pivotArea field="6" type="button" dataOnly="0" labelOnly="1" outline="0" axis="axisRow" fieldPosition="0"/>
    </format>
    <format dxfId="81">
      <pivotArea dataOnly="0" labelOnly="1" fieldPosition="0">
        <references count="1">
          <reference field="6" count="0"/>
        </references>
      </pivotArea>
    </format>
    <format dxfId="80">
      <pivotArea dataOnly="0" labelOnly="1" grandRow="1" outline="0" fieldPosition="0"/>
    </format>
    <format dxfId="79">
      <pivotArea dataOnly="0" labelOnly="1" fieldPosition="0">
        <references count="1">
          <reference field="5" count="0"/>
        </references>
      </pivotArea>
    </format>
    <format dxfId="78">
      <pivotArea dataOnly="0" labelOnly="1" grandCol="1" outline="0" fieldPosition="0"/>
    </format>
    <format dxfId="77">
      <pivotArea type="all" dataOnly="0" outline="0" fieldPosition="0"/>
    </format>
    <format dxfId="76">
      <pivotArea outline="0" collapsedLevelsAreSubtotals="1" fieldPosition="0"/>
    </format>
    <format dxfId="75">
      <pivotArea type="origin" dataOnly="0" labelOnly="1" outline="0" fieldPosition="0"/>
    </format>
    <format dxfId="74">
      <pivotArea field="5" type="button" dataOnly="0" labelOnly="1" outline="0" axis="axisCol" fieldPosition="0"/>
    </format>
    <format dxfId="73">
      <pivotArea type="topRight" dataOnly="0" labelOnly="1" outline="0" fieldPosition="0"/>
    </format>
    <format dxfId="72">
      <pivotArea field="6" type="button" dataOnly="0" labelOnly="1" outline="0" axis="axisRow" fieldPosition="0"/>
    </format>
    <format dxfId="71">
      <pivotArea dataOnly="0" labelOnly="1" fieldPosition="0">
        <references count="1">
          <reference field="6" count="0"/>
        </references>
      </pivotArea>
    </format>
    <format dxfId="70">
      <pivotArea dataOnly="0" labelOnly="1" grandRow="1" outline="0" fieldPosition="0"/>
    </format>
    <format dxfId="69">
      <pivotArea dataOnly="0" labelOnly="1" fieldPosition="0">
        <references count="1">
          <reference field="5" count="0"/>
        </references>
      </pivotArea>
    </format>
    <format dxfId="68">
      <pivotArea dataOnly="0" labelOnly="1" grandCol="1" outline="0" fieldPosition="0"/>
    </format>
    <format dxfId="67">
      <pivotArea grandRow="1" outline="0" collapsedLevelsAreSubtotals="1" fieldPosition="0"/>
    </format>
    <format dxfId="66">
      <pivotArea dataOnly="0" labelOnly="1" grandRow="1" outline="0" fieldPosition="0"/>
    </format>
    <format dxfId="65">
      <pivotArea type="origin" dataOnly="0" labelOnly="1" outline="0" fieldPosition="0"/>
    </format>
    <format dxfId="64">
      <pivotArea field="5" type="button" dataOnly="0" labelOnly="1" outline="0" axis="axisCol" fieldPosition="0"/>
    </format>
    <format dxfId="63">
      <pivotArea type="topRight" dataOnly="0" labelOnly="1" outline="0" fieldPosition="0"/>
    </format>
    <format dxfId="62">
      <pivotArea field="6" type="button" dataOnly="0" labelOnly="1" outline="0" axis="axisRow" fieldPosition="0"/>
    </format>
    <format dxfId="61">
      <pivotArea dataOnly="0" labelOnly="1" fieldPosition="0">
        <references count="1">
          <reference field="5" count="0"/>
        </references>
      </pivotArea>
    </format>
    <format dxfId="60">
      <pivotArea dataOnly="0" labelOnly="1" grandCol="1" outline="0" fieldPosition="0"/>
    </format>
    <format dxfId="59">
      <pivotArea type="origin" dataOnly="0" labelOnly="1" outline="0" fieldPosition="0"/>
    </format>
    <format dxfId="58">
      <pivotArea field="5" type="button" dataOnly="0" labelOnly="1" outline="0" axis="axisCol" fieldPosition="0"/>
    </format>
    <format dxfId="57">
      <pivotArea type="topRight" dataOnly="0" labelOnly="1" outline="0" fieldPosition="0"/>
    </format>
    <format dxfId="56">
      <pivotArea field="6" type="button" dataOnly="0" labelOnly="1" outline="0" axis="axisRow" fieldPosition="0"/>
    </format>
    <format dxfId="55">
      <pivotArea dataOnly="0" labelOnly="1" fieldPosition="0">
        <references count="1">
          <reference field="5" count="0"/>
        </references>
      </pivotArea>
    </format>
    <format dxfId="54">
      <pivotArea dataOnly="0" labelOnly="1" grandCol="1" outline="0" fieldPosition="0"/>
    </format>
    <format dxfId="53">
      <pivotArea type="origin" dataOnly="0" labelOnly="1" outline="0" fieldPosition="0"/>
    </format>
    <format dxfId="52">
      <pivotArea field="5" type="button" dataOnly="0" labelOnly="1" outline="0" axis="axisCol" fieldPosition="0"/>
    </format>
    <format dxfId="51">
      <pivotArea type="topRight" dataOnly="0" labelOnly="1" outline="0" fieldPosition="0"/>
    </format>
    <format dxfId="50">
      <pivotArea field="6" type="button" dataOnly="0" labelOnly="1" outline="0" axis="axisRow" fieldPosition="0"/>
    </format>
    <format dxfId="49">
      <pivotArea dataOnly="0" labelOnly="1" fieldPosition="0">
        <references count="1">
          <reference field="5" count="0"/>
        </references>
      </pivotArea>
    </format>
    <format dxfId="48">
      <pivotArea dataOnly="0" labelOnly="1" grandCol="1" outline="0" fieldPosition="0"/>
    </format>
    <format dxfId="47">
      <pivotArea grandRow="1" outline="0" collapsedLevelsAreSubtotals="1" fieldPosition="0"/>
    </format>
    <format dxfId="46">
      <pivotArea dataOnly="0" labelOnly="1" grandRow="1" outline="0" fieldPosition="0"/>
    </format>
    <format dxfId="45">
      <pivotArea grandRow="1" outline="0" collapsedLevelsAreSubtotals="1" fieldPosition="0"/>
    </format>
    <format dxfId="44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6954A6A-69CF-4AF2-A1E9-350D5C85642D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4:F15" firstHeaderRow="1" firstDataRow="2" firstDataCol="1" rowPageCount="2" colPageCount="1"/>
  <pivotFields count="8">
    <pivotField showAll="0"/>
    <pivotField showAll="0"/>
    <pivotField showAll="0"/>
    <pivotField axis="axisPage" showAll="0">
      <items count="4">
        <item x="1"/>
        <item x="0"/>
        <item x="2"/>
        <item t="default"/>
      </items>
    </pivotField>
    <pivotField showAll="0"/>
    <pivotField axis="axisPage" showAll="0">
      <items count="15">
        <item x="4"/>
        <item x="3"/>
        <item x="1"/>
        <item x="5"/>
        <item x="6"/>
        <item x="0"/>
        <item x="8"/>
        <item x="2"/>
        <item x="7"/>
        <item x="10"/>
        <item x="9"/>
        <item x="11"/>
        <item x="13"/>
        <item x="12"/>
        <item t="default"/>
      </items>
    </pivotField>
    <pivotField axis="axisRow" showAll="0">
      <items count="13">
        <item x="0"/>
        <item x="4"/>
        <item x="6"/>
        <item x="3"/>
        <item x="10"/>
        <item x="9"/>
        <item x="5"/>
        <item x="1"/>
        <item x="8"/>
        <item x="7"/>
        <item x="2"/>
        <item x="11"/>
        <item t="default"/>
      </items>
    </pivotField>
    <pivotField axis="axisCol" dataField="1" showAll="0">
      <items count="5">
        <item x="0"/>
        <item x="1"/>
        <item x="2"/>
        <item x="3"/>
        <item t="default"/>
      </items>
    </pivotField>
  </pivotFields>
  <rowFields count="1">
    <field x="6"/>
  </rowFields>
  <rowItems count="10">
    <i>
      <x/>
    </i>
    <i>
      <x v="1"/>
    </i>
    <i>
      <x v="2"/>
    </i>
    <i>
      <x v="3"/>
    </i>
    <i>
      <x v="4"/>
    </i>
    <i>
      <x v="6"/>
    </i>
    <i>
      <x v="7"/>
    </i>
    <i>
      <x v="9"/>
    </i>
    <i>
      <x v="10"/>
    </i>
    <i t="grand">
      <x/>
    </i>
  </rowItems>
  <colFields count="1">
    <field x="7"/>
  </colFields>
  <colItems count="5">
    <i>
      <x/>
    </i>
    <i>
      <x v="1"/>
    </i>
    <i>
      <x v="2"/>
    </i>
    <i>
      <x v="3"/>
    </i>
    <i t="grand">
      <x/>
    </i>
  </colItems>
  <pageFields count="2">
    <pageField fld="3" item="1" hier="-1"/>
    <pageField fld="5" hier="-1"/>
  </pageFields>
  <dataFields count="1">
    <dataField name="Contagem de STATUS_MARITAL" fld="7" subtotal="count" baseField="0" baseItem="0"/>
  </dataFields>
  <formats count="44">
    <format dxfId="43">
      <pivotArea type="all" dataOnly="0" outline="0" fieldPosition="0"/>
    </format>
    <format dxfId="42">
      <pivotArea outline="0" collapsedLevelsAreSubtotals="1" fieldPosition="0"/>
    </format>
    <format dxfId="41">
      <pivotArea type="origin" dataOnly="0" labelOnly="1" outline="0" fieldPosition="0"/>
    </format>
    <format dxfId="40">
      <pivotArea field="7" type="button" dataOnly="0" labelOnly="1" outline="0" axis="axisCol" fieldPosition="0"/>
    </format>
    <format dxfId="39">
      <pivotArea type="topRight" dataOnly="0" labelOnly="1" outline="0" fieldPosition="0"/>
    </format>
    <format dxfId="38">
      <pivotArea field="6" type="button" dataOnly="0" labelOnly="1" outline="0" axis="axisRow" fieldPosition="0"/>
    </format>
    <format dxfId="37">
      <pivotArea dataOnly="0" labelOnly="1" fieldPosition="0">
        <references count="1">
          <reference field="6" count="0"/>
        </references>
      </pivotArea>
    </format>
    <format dxfId="36">
      <pivotArea dataOnly="0" labelOnly="1" grandRow="1" outline="0" fieldPosition="0"/>
    </format>
    <format dxfId="35">
      <pivotArea dataOnly="0" labelOnly="1" fieldPosition="0">
        <references count="1">
          <reference field="7" count="0"/>
        </references>
      </pivotArea>
    </format>
    <format dxfId="34">
      <pivotArea dataOnly="0" labelOnly="1" grandCol="1" outline="0" fieldPosition="0"/>
    </format>
    <format dxfId="33">
      <pivotArea type="all" dataOnly="0" outline="0" fieldPosition="0"/>
    </format>
    <format dxfId="32">
      <pivotArea outline="0" collapsedLevelsAreSubtotals="1" fieldPosition="0"/>
    </format>
    <format dxfId="31">
      <pivotArea type="origin" dataOnly="0" labelOnly="1" outline="0" fieldPosition="0"/>
    </format>
    <format dxfId="30">
      <pivotArea field="7" type="button" dataOnly="0" labelOnly="1" outline="0" axis="axisCol" fieldPosition="0"/>
    </format>
    <format dxfId="29">
      <pivotArea type="topRight" dataOnly="0" labelOnly="1" outline="0" fieldPosition="0"/>
    </format>
    <format dxfId="28">
      <pivotArea field="6" type="button" dataOnly="0" labelOnly="1" outline="0" axis="axisRow" fieldPosition="0"/>
    </format>
    <format dxfId="27">
      <pivotArea dataOnly="0" labelOnly="1" fieldPosition="0">
        <references count="1">
          <reference field="6" count="0"/>
        </references>
      </pivotArea>
    </format>
    <format dxfId="26">
      <pivotArea dataOnly="0" labelOnly="1" grandRow="1" outline="0" fieldPosition="0"/>
    </format>
    <format dxfId="25">
      <pivotArea dataOnly="0" labelOnly="1" fieldPosition="0">
        <references count="1">
          <reference field="7" count="0"/>
        </references>
      </pivotArea>
    </format>
    <format dxfId="24">
      <pivotArea dataOnly="0" labelOnly="1" grandCol="1" outline="0" fieldPosition="0"/>
    </format>
    <format dxfId="23">
      <pivotArea type="origin" dataOnly="0" labelOnly="1" outline="0" fieldPosition="0"/>
    </format>
    <format dxfId="22">
      <pivotArea field="7" type="button" dataOnly="0" labelOnly="1" outline="0" axis="axisCol" fieldPosition="0"/>
    </format>
    <format dxfId="21">
      <pivotArea type="topRight" dataOnly="0" labelOnly="1" outline="0" fieldPosition="0"/>
    </format>
    <format dxfId="20">
      <pivotArea field="6" type="button" dataOnly="0" labelOnly="1" outline="0" axis="axisRow" fieldPosition="0"/>
    </format>
    <format dxfId="19">
      <pivotArea dataOnly="0" labelOnly="1" fieldPosition="0">
        <references count="1">
          <reference field="7" count="0"/>
        </references>
      </pivotArea>
    </format>
    <format dxfId="18">
      <pivotArea dataOnly="0" labelOnly="1" grandCol="1" outline="0" fieldPosition="0"/>
    </format>
    <format dxfId="17">
      <pivotArea type="origin" dataOnly="0" labelOnly="1" outline="0" fieldPosition="0"/>
    </format>
    <format dxfId="16">
      <pivotArea field="7" type="button" dataOnly="0" labelOnly="1" outline="0" axis="axisCol" fieldPosition="0"/>
    </format>
    <format dxfId="15">
      <pivotArea type="topRight" dataOnly="0" labelOnly="1" outline="0" fieldPosition="0"/>
    </format>
    <format dxfId="14">
      <pivotArea field="6" type="button" dataOnly="0" labelOnly="1" outline="0" axis="axisRow" fieldPosition="0"/>
    </format>
    <format dxfId="13">
      <pivotArea dataOnly="0" labelOnly="1" fieldPosition="0">
        <references count="1">
          <reference field="7" count="0"/>
        </references>
      </pivotArea>
    </format>
    <format dxfId="12">
      <pivotArea dataOnly="0" labelOnly="1" grandCol="1" outline="0" fieldPosition="0"/>
    </format>
    <format dxfId="11">
      <pivotArea type="origin" dataOnly="0" labelOnly="1" outline="0" fieldPosition="0"/>
    </format>
    <format dxfId="10">
      <pivotArea field="7" type="button" dataOnly="0" labelOnly="1" outline="0" axis="axisCol" fieldPosition="0"/>
    </format>
    <format dxfId="9">
      <pivotArea type="topRight" dataOnly="0" labelOnly="1" outline="0" fieldPosition="0"/>
    </format>
    <format dxfId="8">
      <pivotArea field="6" type="button" dataOnly="0" labelOnly="1" outline="0" axis="axisRow" fieldPosition="0"/>
    </format>
    <format dxfId="7">
      <pivotArea dataOnly="0" labelOnly="1" fieldPosition="0">
        <references count="1">
          <reference field="7" count="0"/>
        </references>
      </pivotArea>
    </format>
    <format dxfId="6">
      <pivotArea dataOnly="0" labelOnly="1" grandCol="1" outline="0" fieldPosition="0"/>
    </format>
    <format dxfId="5">
      <pivotArea grandRow="1" outline="0" collapsedLevelsAreSubtotals="1" fieldPosition="0"/>
    </format>
    <format dxfId="4">
      <pivotArea dataOnly="0" labelOnly="1" grandRow="1" outline="0" fieldPosition="0"/>
    </format>
    <format dxfId="3">
      <pivotArea grandRow="1" outline="0" collapsedLevelsAreSubtotals="1" fieldPosition="0"/>
    </format>
    <format dxfId="2">
      <pivotArea dataOnly="0" labelOnly="1" grandRow="1" outline="0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8" dT="2023-05-10T19:47:22.20" personId="{675731E1-B5C1-457F-AFD3-569633040BB6}" id="{B725AB00-7627-4906-9E12-C388244B6707}">
    <text>É interessante deixar a tabela com o valor absoluto e percentual para cada raça ou cor declara, mas ao gerar o gráfico, agrupar esses casos em "OUTRA DECLARAÇÃO" para deixar o gráfico mais visual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59" dT="2023-05-10T20:57:49.19" personId="{675731E1-B5C1-457F-AFD3-569633040BB6}" id="{99B232CF-9535-4451-88C5-5B4C0C10D3F1}">
    <text>A mulher adulta branca está menos inserida nas atuações de trabalho analisadas do que os homens brancos e esse diferencial diminui com a idade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Relationship Id="rId6" Type="http://schemas.microsoft.com/office/2017/10/relationships/threadedComment" Target="../threadedComments/threadedComment2.xm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6623B-433C-4FF5-80CF-768591C35490}">
  <dimension ref="A1"/>
  <sheetViews>
    <sheetView workbookViewId="0">
      <selection activeCell="O1" sqref="O1"/>
    </sheetView>
  </sheetViews>
  <sheetFormatPr baseColWidth="10" defaultColWidth="8.83203125" defaultRowHeight="1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FBD88-D79A-4785-A77A-75BE032E73F5}">
  <dimension ref="A1"/>
  <sheetViews>
    <sheetView workbookViewId="0">
      <selection activeCell="T8" sqref="T8"/>
    </sheetView>
  </sheetViews>
  <sheetFormatPr baseColWidth="10" defaultColWidth="8.83203125" defaultRowHeight="15"/>
  <sheetData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99F3B-BEF0-4F05-94B4-7890833E487D}">
  <dimension ref="A1:F39"/>
  <sheetViews>
    <sheetView zoomScale="103" workbookViewId="0">
      <pane ySplit="1" topLeftCell="A2" activePane="bottomLeft" state="frozen"/>
      <selection pane="bottomLeft" activeCell="C17" sqref="C17"/>
    </sheetView>
  </sheetViews>
  <sheetFormatPr baseColWidth="10" defaultColWidth="8.83203125" defaultRowHeight="12"/>
  <cols>
    <col min="1" max="1" width="26.6640625" style="23" customWidth="1"/>
    <col min="2" max="2" width="23.5" style="17" customWidth="1"/>
    <col min="3" max="3" width="28.5" style="17" customWidth="1"/>
    <col min="4" max="4" width="40.5" style="17" customWidth="1"/>
    <col min="5" max="5" width="40.1640625" style="17" customWidth="1"/>
    <col min="6" max="6" width="42.5" style="17" customWidth="1"/>
    <col min="7" max="16384" width="8.83203125" style="17"/>
  </cols>
  <sheetData>
    <row r="1" spans="1:6" s="31" customFormat="1" ht="13">
      <c r="A1" s="6" t="s">
        <v>1109</v>
      </c>
      <c r="B1" s="6" t="s">
        <v>0</v>
      </c>
      <c r="C1" s="6" t="s">
        <v>1</v>
      </c>
      <c r="D1" s="6" t="s">
        <v>3</v>
      </c>
      <c r="E1" s="6" t="s">
        <v>2</v>
      </c>
      <c r="F1" s="9" t="s">
        <v>1175</v>
      </c>
    </row>
    <row r="2" spans="1:6" ht="34.75" customHeight="1">
      <c r="A2" s="175" t="s">
        <v>1108</v>
      </c>
      <c r="B2" s="3" t="s">
        <v>4</v>
      </c>
      <c r="C2" s="3" t="s">
        <v>5</v>
      </c>
      <c r="D2" s="3" t="s">
        <v>6</v>
      </c>
      <c r="E2" s="3" t="s">
        <v>7</v>
      </c>
      <c r="F2" s="24"/>
    </row>
    <row r="3" spans="1:6" ht="31.75" customHeight="1">
      <c r="A3" s="176"/>
      <c r="B3" s="1" t="s">
        <v>12</v>
      </c>
      <c r="C3" s="1" t="s">
        <v>9</v>
      </c>
      <c r="D3" s="1" t="s">
        <v>11</v>
      </c>
      <c r="E3" s="1" t="s">
        <v>7</v>
      </c>
      <c r="F3" s="24"/>
    </row>
    <row r="4" spans="1:6" ht="13">
      <c r="A4" s="176"/>
      <c r="B4" s="1" t="s">
        <v>13</v>
      </c>
      <c r="C4" s="1" t="s">
        <v>10</v>
      </c>
      <c r="D4" s="1" t="s">
        <v>11</v>
      </c>
      <c r="E4" s="1" t="s">
        <v>7</v>
      </c>
      <c r="F4" s="24"/>
    </row>
    <row r="5" spans="1:6" ht="13">
      <c r="A5" s="176"/>
      <c r="B5" s="1" t="s">
        <v>14</v>
      </c>
      <c r="C5" s="1" t="s">
        <v>16</v>
      </c>
      <c r="D5" s="1" t="s">
        <v>11</v>
      </c>
      <c r="E5" s="1" t="s">
        <v>18</v>
      </c>
      <c r="F5" s="24"/>
    </row>
    <row r="6" spans="1:6" ht="13">
      <c r="A6" s="176"/>
      <c r="B6" s="1" t="s">
        <v>15</v>
      </c>
      <c r="C6" s="1" t="s">
        <v>17</v>
      </c>
      <c r="D6" s="1" t="s">
        <v>6</v>
      </c>
      <c r="E6" s="1" t="s">
        <v>7</v>
      </c>
      <c r="F6" s="24"/>
    </row>
    <row r="7" spans="1:6" ht="108" customHeight="1">
      <c r="A7" s="176"/>
      <c r="B7" s="1" t="s">
        <v>19</v>
      </c>
      <c r="C7" s="1" t="s">
        <v>20</v>
      </c>
      <c r="D7" s="1" t="s">
        <v>22</v>
      </c>
      <c r="E7" s="1" t="s">
        <v>21</v>
      </c>
      <c r="F7" s="24" t="s">
        <v>1188</v>
      </c>
    </row>
    <row r="8" spans="1:6" ht="67.25" customHeight="1">
      <c r="A8" s="176"/>
      <c r="B8" s="1" t="s">
        <v>1214</v>
      </c>
      <c r="C8" s="1" t="s">
        <v>1215</v>
      </c>
      <c r="D8" s="1" t="s">
        <v>11</v>
      </c>
      <c r="E8" s="1" t="s">
        <v>1196</v>
      </c>
      <c r="F8" s="24" t="s">
        <v>1187</v>
      </c>
    </row>
    <row r="9" spans="1:6" ht="52">
      <c r="A9" s="176"/>
      <c r="B9" s="1" t="s">
        <v>1206</v>
      </c>
      <c r="C9" s="1" t="s">
        <v>1207</v>
      </c>
      <c r="D9" s="1" t="s">
        <v>11</v>
      </c>
      <c r="E9" s="1"/>
      <c r="F9" s="24" t="s">
        <v>1227</v>
      </c>
    </row>
    <row r="10" spans="1:6" ht="128.5" customHeight="1">
      <c r="A10" s="177"/>
      <c r="B10" s="4" t="s">
        <v>1119</v>
      </c>
      <c r="C10" s="4" t="s">
        <v>1120</v>
      </c>
      <c r="D10" s="4" t="s">
        <v>11</v>
      </c>
      <c r="E10" s="4" t="s">
        <v>1173</v>
      </c>
      <c r="F10" s="27" t="s">
        <v>1176</v>
      </c>
    </row>
    <row r="11" spans="1:6" ht="39">
      <c r="A11" s="178" t="s">
        <v>1110</v>
      </c>
      <c r="B11" s="2" t="s">
        <v>1106</v>
      </c>
      <c r="C11" s="2" t="s">
        <v>1107</v>
      </c>
      <c r="D11" s="2" t="s">
        <v>11</v>
      </c>
      <c r="E11" s="2" t="s">
        <v>1212</v>
      </c>
      <c r="F11" s="25" t="s">
        <v>1202</v>
      </c>
    </row>
    <row r="12" spans="1:6" ht="52">
      <c r="A12" s="179"/>
      <c r="B12" s="2" t="s">
        <v>1102</v>
      </c>
      <c r="C12" s="2" t="s">
        <v>1105</v>
      </c>
      <c r="D12" s="2" t="s">
        <v>11</v>
      </c>
      <c r="E12" s="2" t="s">
        <v>1211</v>
      </c>
      <c r="F12" s="25" t="s">
        <v>1177</v>
      </c>
    </row>
    <row r="13" spans="1:6" ht="130">
      <c r="A13" s="179"/>
      <c r="B13" s="2" t="s">
        <v>1170</v>
      </c>
      <c r="C13" s="2" t="s">
        <v>1171</v>
      </c>
      <c r="D13" s="2" t="s">
        <v>11</v>
      </c>
      <c r="E13" s="2" t="s">
        <v>1172</v>
      </c>
      <c r="F13" s="25" t="s">
        <v>1178</v>
      </c>
    </row>
    <row r="14" spans="1:6" ht="65">
      <c r="A14" s="179"/>
      <c r="B14" s="2" t="s">
        <v>1208</v>
      </c>
      <c r="C14" s="2" t="s">
        <v>1209</v>
      </c>
      <c r="D14" s="2" t="s">
        <v>11</v>
      </c>
      <c r="E14" s="2" t="s">
        <v>1210</v>
      </c>
      <c r="F14" s="25"/>
    </row>
    <row r="15" spans="1:6" ht="39">
      <c r="A15" s="180"/>
      <c r="B15" s="5" t="s">
        <v>1104</v>
      </c>
      <c r="C15" s="5" t="s">
        <v>1103</v>
      </c>
      <c r="D15" s="5" t="s">
        <v>11</v>
      </c>
      <c r="E15" s="2" t="s">
        <v>1197</v>
      </c>
      <c r="F15" s="26"/>
    </row>
    <row r="16" spans="1:6" ht="52">
      <c r="A16" s="181" t="s">
        <v>1117</v>
      </c>
      <c r="B16" s="7" t="s">
        <v>1111</v>
      </c>
      <c r="C16" s="7" t="s">
        <v>1114</v>
      </c>
      <c r="D16" s="7" t="s">
        <v>11</v>
      </c>
      <c r="E16" s="7" t="s">
        <v>7</v>
      </c>
      <c r="F16" s="29" t="s">
        <v>1198</v>
      </c>
    </row>
    <row r="17" spans="1:6" ht="26">
      <c r="A17" s="182"/>
      <c r="B17" s="8" t="s">
        <v>1112</v>
      </c>
      <c r="C17" s="8" t="s">
        <v>1115</v>
      </c>
      <c r="D17" s="8" t="s">
        <v>11</v>
      </c>
      <c r="E17" s="8" t="s">
        <v>7</v>
      </c>
      <c r="F17" s="28"/>
    </row>
    <row r="18" spans="1:6" ht="39">
      <c r="A18" s="183"/>
      <c r="B18" s="8" t="s">
        <v>1113</v>
      </c>
      <c r="C18" s="8" t="s">
        <v>1116</v>
      </c>
      <c r="D18" s="8" t="s">
        <v>11</v>
      </c>
      <c r="E18" s="8" t="s">
        <v>1118</v>
      </c>
      <c r="F18" s="28"/>
    </row>
    <row r="19" spans="1:6" ht="52">
      <c r="A19" s="190" t="s">
        <v>1124</v>
      </c>
      <c r="B19" s="32" t="s">
        <v>1192</v>
      </c>
      <c r="C19" s="32" t="s">
        <v>1194</v>
      </c>
      <c r="D19" s="32" t="s">
        <v>22</v>
      </c>
      <c r="E19" s="32" t="s">
        <v>1193</v>
      </c>
      <c r="F19" s="10" t="s">
        <v>1195</v>
      </c>
    </row>
    <row r="20" spans="1:6" ht="26">
      <c r="A20" s="191"/>
      <c r="B20" s="11" t="s">
        <v>1127</v>
      </c>
      <c r="C20" s="11" t="s">
        <v>1129</v>
      </c>
      <c r="D20" s="11" t="s">
        <v>22</v>
      </c>
      <c r="E20" s="13" t="s">
        <v>1138</v>
      </c>
      <c r="F20" s="11"/>
    </row>
    <row r="21" spans="1:6" ht="26">
      <c r="A21" s="191"/>
      <c r="B21" s="11" t="s">
        <v>1128</v>
      </c>
      <c r="C21" s="11" t="s">
        <v>1130</v>
      </c>
      <c r="D21" s="11" t="s">
        <v>22</v>
      </c>
      <c r="E21" s="14" t="s">
        <v>1199</v>
      </c>
      <c r="F21" s="11"/>
    </row>
    <row r="22" spans="1:6" ht="39">
      <c r="A22" s="191"/>
      <c r="B22" s="11" t="s">
        <v>1134</v>
      </c>
      <c r="C22" s="11" t="s">
        <v>1137</v>
      </c>
      <c r="D22" s="11" t="s">
        <v>22</v>
      </c>
      <c r="E22" s="11" t="s">
        <v>1138</v>
      </c>
      <c r="F22" s="11" t="s">
        <v>1181</v>
      </c>
    </row>
    <row r="23" spans="1:6" ht="39">
      <c r="A23" s="191"/>
      <c r="B23" s="11" t="s">
        <v>1135</v>
      </c>
      <c r="C23" s="11" t="s">
        <v>1136</v>
      </c>
      <c r="D23" s="11" t="s">
        <v>22</v>
      </c>
      <c r="E23" s="11" t="s">
        <v>1139</v>
      </c>
      <c r="F23" s="11" t="s">
        <v>1180</v>
      </c>
    </row>
    <row r="24" spans="1:6" ht="39">
      <c r="A24" s="191"/>
      <c r="B24" s="11" t="s">
        <v>1132</v>
      </c>
      <c r="C24" s="11" t="s">
        <v>1133</v>
      </c>
      <c r="D24" s="11" t="s">
        <v>6</v>
      </c>
      <c r="E24" s="11" t="s">
        <v>7</v>
      </c>
      <c r="F24" s="11" t="s">
        <v>1179</v>
      </c>
    </row>
    <row r="25" spans="1:6" ht="65">
      <c r="A25" s="191"/>
      <c r="B25" s="11" t="s">
        <v>1125</v>
      </c>
      <c r="C25" s="11" t="s">
        <v>1126</v>
      </c>
      <c r="D25" s="11" t="s">
        <v>11</v>
      </c>
      <c r="E25" s="11" t="s">
        <v>1131</v>
      </c>
      <c r="F25" s="11" t="s">
        <v>1203</v>
      </c>
    </row>
    <row r="26" spans="1:6" ht="26">
      <c r="A26" s="191"/>
      <c r="B26" s="11" t="s">
        <v>1168</v>
      </c>
      <c r="C26" s="11" t="s">
        <v>1169</v>
      </c>
      <c r="D26" s="11" t="s">
        <v>1191</v>
      </c>
      <c r="E26" s="11"/>
      <c r="F26" s="11"/>
    </row>
    <row r="27" spans="1:6" ht="52">
      <c r="A27" s="191"/>
      <c r="B27" s="11" t="s">
        <v>1189</v>
      </c>
      <c r="C27" s="11" t="s">
        <v>1190</v>
      </c>
      <c r="D27" s="11" t="s">
        <v>1191</v>
      </c>
      <c r="E27" s="11"/>
      <c r="F27" s="11" t="s">
        <v>1200</v>
      </c>
    </row>
    <row r="28" spans="1:6" ht="26">
      <c r="A28" s="191"/>
      <c r="B28" s="11" t="s">
        <v>1159</v>
      </c>
      <c r="C28" s="11" t="s">
        <v>1160</v>
      </c>
      <c r="D28" s="11" t="s">
        <v>11</v>
      </c>
      <c r="E28" s="11"/>
      <c r="F28" s="11" t="s">
        <v>1182</v>
      </c>
    </row>
    <row r="29" spans="1:6" ht="13">
      <c r="A29" s="192"/>
      <c r="B29" s="11" t="s">
        <v>1161</v>
      </c>
      <c r="C29" s="11" t="s">
        <v>1162</v>
      </c>
      <c r="D29" s="12" t="s">
        <v>11</v>
      </c>
      <c r="E29" s="12"/>
      <c r="F29" s="11" t="s">
        <v>1183</v>
      </c>
    </row>
    <row r="30" spans="1:6" ht="52">
      <c r="A30" s="184" t="s">
        <v>1144</v>
      </c>
      <c r="B30" s="18" t="s">
        <v>1149</v>
      </c>
      <c r="C30" s="18" t="s">
        <v>1150</v>
      </c>
      <c r="D30" s="19" t="s">
        <v>11</v>
      </c>
      <c r="E30" s="19" t="s">
        <v>1151</v>
      </c>
      <c r="F30" s="18" t="s">
        <v>1184</v>
      </c>
    </row>
    <row r="31" spans="1:6" ht="26">
      <c r="A31" s="185"/>
      <c r="B31" s="19" t="s">
        <v>1153</v>
      </c>
      <c r="C31" s="19" t="s">
        <v>1154</v>
      </c>
      <c r="D31" s="19" t="s">
        <v>11</v>
      </c>
      <c r="E31" s="19" t="s">
        <v>1155</v>
      </c>
      <c r="F31" s="19"/>
    </row>
    <row r="32" spans="1:6" ht="39">
      <c r="A32" s="185"/>
      <c r="B32" s="19" t="s">
        <v>1140</v>
      </c>
      <c r="C32" s="19" t="s">
        <v>1145</v>
      </c>
      <c r="D32" s="19" t="s">
        <v>11</v>
      </c>
      <c r="E32" s="19" t="s">
        <v>1152</v>
      </c>
      <c r="F32" s="19" t="s">
        <v>1204</v>
      </c>
    </row>
    <row r="33" spans="1:6" ht="26">
      <c r="A33" s="185"/>
      <c r="B33" s="19" t="s">
        <v>1141</v>
      </c>
      <c r="C33" s="19" t="s">
        <v>1146</v>
      </c>
      <c r="D33" s="19" t="s">
        <v>11</v>
      </c>
      <c r="E33" s="19" t="s">
        <v>1156</v>
      </c>
      <c r="F33" s="19"/>
    </row>
    <row r="34" spans="1:6" ht="26">
      <c r="A34" s="185"/>
      <c r="B34" s="19" t="s">
        <v>1142</v>
      </c>
      <c r="C34" s="19" t="s">
        <v>1147</v>
      </c>
      <c r="D34" s="19" t="s">
        <v>11</v>
      </c>
      <c r="E34" s="19" t="s">
        <v>1157</v>
      </c>
      <c r="F34" s="19"/>
    </row>
    <row r="35" spans="1:6" ht="26">
      <c r="A35" s="186"/>
      <c r="B35" s="20" t="s">
        <v>1143</v>
      </c>
      <c r="C35" s="20" t="s">
        <v>1148</v>
      </c>
      <c r="D35" s="20" t="s">
        <v>11</v>
      </c>
      <c r="E35" s="20" t="s">
        <v>1158</v>
      </c>
      <c r="F35" s="20" t="s">
        <v>1185</v>
      </c>
    </row>
    <row r="36" spans="1:6" ht="26">
      <c r="A36" s="187" t="s">
        <v>1163</v>
      </c>
      <c r="B36" s="21" t="s">
        <v>1174</v>
      </c>
      <c r="C36" s="21"/>
      <c r="D36" s="21"/>
      <c r="E36" s="21"/>
      <c r="F36" s="30" t="s">
        <v>1186</v>
      </c>
    </row>
    <row r="37" spans="1:6" ht="26">
      <c r="A37" s="188"/>
      <c r="B37" s="21" t="s">
        <v>1164</v>
      </c>
      <c r="C37" s="21"/>
      <c r="D37" s="21"/>
      <c r="E37" s="21"/>
      <c r="F37" s="21" t="s">
        <v>1186</v>
      </c>
    </row>
    <row r="38" spans="1:6" ht="26">
      <c r="A38" s="188"/>
      <c r="B38" s="21" t="s">
        <v>1165</v>
      </c>
      <c r="C38" s="21"/>
      <c r="D38" s="21"/>
      <c r="E38" s="21"/>
      <c r="F38" s="21" t="s">
        <v>1186</v>
      </c>
    </row>
    <row r="39" spans="1:6" ht="13">
      <c r="A39" s="189"/>
      <c r="B39" s="22" t="s">
        <v>1166</v>
      </c>
      <c r="C39" s="22" t="s">
        <v>1167</v>
      </c>
      <c r="D39" s="22" t="s">
        <v>11</v>
      </c>
      <c r="E39" s="22" t="s">
        <v>1213</v>
      </c>
      <c r="F39" s="22" t="s">
        <v>1201</v>
      </c>
    </row>
  </sheetData>
  <mergeCells count="6">
    <mergeCell ref="A2:A10"/>
    <mergeCell ref="A11:A15"/>
    <mergeCell ref="A16:A18"/>
    <mergeCell ref="A30:A35"/>
    <mergeCell ref="A36:A39"/>
    <mergeCell ref="A19:A29"/>
  </mergeCells>
  <dataValidations count="1">
    <dataValidation type="list" allowBlank="1" showInputMessage="1" showErrorMessage="1" sqref="D2:D1048576" xr:uid="{FCAD4DE1-BCBC-4924-927D-D1E0581E9308}">
      <formula1>"Variável qualitativa nominal,Variável qualitativa ordinal,Variável quantitativa discreta,Variável quantitativa contínua"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C1303-F18C-438C-BF6C-6E046B643063}">
  <sheetPr filterMode="1"/>
  <dimension ref="A1:H1002"/>
  <sheetViews>
    <sheetView tabSelected="1" zoomScaleNormal="100" workbookViewId="0">
      <pane ySplit="1" topLeftCell="A2" activePane="bottomLeft" state="frozen"/>
      <selection pane="bottomLeft" activeCell="A752" sqref="A752:XFD752"/>
    </sheetView>
  </sheetViews>
  <sheetFormatPr baseColWidth="10" defaultColWidth="20.83203125" defaultRowHeight="12"/>
  <cols>
    <col min="1" max="1" width="20.83203125" style="38"/>
    <col min="2" max="3" width="20.83203125" style="40"/>
    <col min="4" max="4" width="20.83203125" style="35"/>
    <col min="5" max="5" width="20.83203125" style="33"/>
    <col min="6" max="6" width="20.83203125" style="34"/>
    <col min="7" max="7" width="20.83203125" style="35"/>
    <col min="8" max="8" width="20.83203125" style="36"/>
    <col min="9" max="16384" width="20.83203125" style="39"/>
  </cols>
  <sheetData>
    <row r="1" spans="1:8" s="37" customFormat="1">
      <c r="A1" s="37" t="s">
        <v>4</v>
      </c>
      <c r="B1" s="37" t="s">
        <v>12</v>
      </c>
      <c r="C1" s="37" t="s">
        <v>13</v>
      </c>
      <c r="D1" s="41" t="s">
        <v>14</v>
      </c>
      <c r="E1" s="41" t="s">
        <v>15</v>
      </c>
      <c r="F1" s="41" t="s">
        <v>19</v>
      </c>
      <c r="G1" s="41" t="s">
        <v>1214</v>
      </c>
      <c r="H1" s="42" t="s">
        <v>1119</v>
      </c>
    </row>
    <row r="2" spans="1:8">
      <c r="A2" s="38">
        <v>1</v>
      </c>
      <c r="B2" s="39" t="s">
        <v>432</v>
      </c>
      <c r="C2" s="39" t="s">
        <v>23</v>
      </c>
      <c r="D2" s="35" t="s">
        <v>1077</v>
      </c>
      <c r="E2" s="33">
        <v>38</v>
      </c>
      <c r="F2" s="34" t="s">
        <v>1084</v>
      </c>
      <c r="G2" s="35" t="s">
        <v>1092</v>
      </c>
      <c r="H2" s="36" t="s">
        <v>1121</v>
      </c>
    </row>
    <row r="3" spans="1:8" hidden="1">
      <c r="A3" s="38">
        <v>2</v>
      </c>
      <c r="B3" s="39" t="s">
        <v>784</v>
      </c>
      <c r="C3" s="39" t="s">
        <v>24</v>
      </c>
      <c r="D3" s="35" t="s">
        <v>1078</v>
      </c>
      <c r="E3" s="33">
        <v>22</v>
      </c>
      <c r="F3" s="34" t="s">
        <v>1081</v>
      </c>
      <c r="G3" s="35" t="s">
        <v>1098</v>
      </c>
      <c r="H3" s="36" t="s">
        <v>1122</v>
      </c>
    </row>
    <row r="4" spans="1:8">
      <c r="A4" s="38">
        <v>3</v>
      </c>
      <c r="B4" s="39" t="s">
        <v>358</v>
      </c>
      <c r="C4" s="39" t="s">
        <v>25</v>
      </c>
      <c r="D4" s="35" t="s">
        <v>1077</v>
      </c>
      <c r="E4" s="33">
        <v>48</v>
      </c>
      <c r="F4" s="34" t="s">
        <v>1086</v>
      </c>
      <c r="G4" s="35" t="s">
        <v>1092</v>
      </c>
      <c r="H4" s="36" t="s">
        <v>1122</v>
      </c>
    </row>
    <row r="5" spans="1:8">
      <c r="A5" s="38">
        <v>4</v>
      </c>
      <c r="B5" s="39" t="s">
        <v>785</v>
      </c>
      <c r="C5" s="39" t="s">
        <v>26</v>
      </c>
      <c r="D5" s="35" t="s">
        <v>1077</v>
      </c>
      <c r="E5" s="33">
        <v>45</v>
      </c>
      <c r="F5" s="34" t="s">
        <v>1086</v>
      </c>
      <c r="G5" s="35" t="s">
        <v>1098</v>
      </c>
      <c r="H5" s="36" t="s">
        <v>1121</v>
      </c>
    </row>
    <row r="6" spans="1:8" ht="15" hidden="1" customHeight="1">
      <c r="A6" s="38">
        <v>5</v>
      </c>
      <c r="B6" s="39" t="s">
        <v>118</v>
      </c>
      <c r="C6" s="39" t="s">
        <v>27</v>
      </c>
      <c r="D6" s="35" t="s">
        <v>1078</v>
      </c>
      <c r="E6" s="33">
        <v>16</v>
      </c>
      <c r="F6" s="34" t="s">
        <v>1080</v>
      </c>
      <c r="G6" s="35" t="s">
        <v>1094</v>
      </c>
      <c r="H6" s="36" t="s">
        <v>1122</v>
      </c>
    </row>
    <row r="7" spans="1:8" hidden="1">
      <c r="A7" s="38">
        <v>6</v>
      </c>
      <c r="B7" s="39" t="s">
        <v>786</v>
      </c>
      <c r="C7" s="39" t="s">
        <v>28</v>
      </c>
      <c r="D7" s="35" t="s">
        <v>1078</v>
      </c>
      <c r="E7" s="33">
        <v>20</v>
      </c>
      <c r="F7" s="34" t="s">
        <v>1081</v>
      </c>
      <c r="G7" s="35" t="s">
        <v>1098</v>
      </c>
      <c r="H7" s="36" t="s">
        <v>1122</v>
      </c>
    </row>
    <row r="8" spans="1:8">
      <c r="A8" s="38">
        <v>7</v>
      </c>
      <c r="B8" s="39" t="s">
        <v>734</v>
      </c>
      <c r="C8" s="39" t="s">
        <v>29</v>
      </c>
      <c r="D8" s="35" t="s">
        <v>1077</v>
      </c>
      <c r="E8" s="33">
        <v>17</v>
      </c>
      <c r="F8" s="34" t="s">
        <v>1080</v>
      </c>
      <c r="G8" s="35" t="s">
        <v>1092</v>
      </c>
      <c r="H8" s="36" t="s">
        <v>1122</v>
      </c>
    </row>
    <row r="9" spans="1:8" ht="16.75" hidden="1" customHeight="1">
      <c r="A9" s="38">
        <v>8</v>
      </c>
      <c r="B9" s="39" t="s">
        <v>787</v>
      </c>
      <c r="C9" s="39" t="s">
        <v>30</v>
      </c>
      <c r="D9" s="35" t="s">
        <v>1078</v>
      </c>
      <c r="E9" s="33">
        <v>12</v>
      </c>
      <c r="F9" s="34" t="s">
        <v>1079</v>
      </c>
      <c r="G9" s="35" t="s">
        <v>1092</v>
      </c>
      <c r="H9" s="36" t="s">
        <v>1122</v>
      </c>
    </row>
    <row r="10" spans="1:8" hidden="1">
      <c r="A10" s="38">
        <v>9</v>
      </c>
      <c r="B10" s="39" t="s">
        <v>35</v>
      </c>
      <c r="C10" s="39" t="s">
        <v>31</v>
      </c>
      <c r="D10" s="35" t="s">
        <v>1078</v>
      </c>
      <c r="E10" s="33">
        <v>25</v>
      </c>
      <c r="F10" s="34" t="s">
        <v>1082</v>
      </c>
      <c r="G10" s="35" t="s">
        <v>1092</v>
      </c>
      <c r="H10" s="36" t="s">
        <v>1122</v>
      </c>
    </row>
    <row r="11" spans="1:8">
      <c r="A11" s="38">
        <v>10</v>
      </c>
      <c r="B11" s="39" t="s">
        <v>788</v>
      </c>
      <c r="C11" s="39" t="s">
        <v>32</v>
      </c>
      <c r="D11" s="35" t="s">
        <v>1077</v>
      </c>
      <c r="E11" s="33">
        <v>33</v>
      </c>
      <c r="F11" s="34" t="s">
        <v>1083</v>
      </c>
      <c r="G11" s="35" t="s">
        <v>1092</v>
      </c>
      <c r="H11" s="36" t="s">
        <v>1122</v>
      </c>
    </row>
    <row r="12" spans="1:8">
      <c r="A12" s="38">
        <v>11</v>
      </c>
      <c r="B12" s="39" t="s">
        <v>488</v>
      </c>
      <c r="C12" s="39" t="s">
        <v>33</v>
      </c>
      <c r="D12" s="35" t="s">
        <v>1077</v>
      </c>
      <c r="E12" s="33">
        <v>16</v>
      </c>
      <c r="F12" s="34" t="s">
        <v>1080</v>
      </c>
      <c r="G12" s="35" t="s">
        <v>1092</v>
      </c>
      <c r="H12" s="36" t="s">
        <v>1122</v>
      </c>
    </row>
    <row r="13" spans="1:8">
      <c r="A13" s="38">
        <v>12</v>
      </c>
      <c r="B13" s="39" t="s">
        <v>789</v>
      </c>
      <c r="C13" s="39" t="s">
        <v>34</v>
      </c>
      <c r="D13" s="35" t="s">
        <v>1077</v>
      </c>
      <c r="E13" s="33">
        <v>17</v>
      </c>
      <c r="F13" s="34" t="s">
        <v>1080</v>
      </c>
      <c r="G13" s="35" t="s">
        <v>1092</v>
      </c>
      <c r="H13" s="36" t="s">
        <v>1121</v>
      </c>
    </row>
    <row r="14" spans="1:8">
      <c r="A14" s="38">
        <v>13</v>
      </c>
      <c r="B14" s="39" t="s">
        <v>734</v>
      </c>
      <c r="C14" s="39" t="s">
        <v>35</v>
      </c>
      <c r="D14" s="35" t="s">
        <v>1077</v>
      </c>
      <c r="E14" s="33">
        <v>16</v>
      </c>
      <c r="F14" s="34" t="s">
        <v>1080</v>
      </c>
      <c r="G14" s="35" t="s">
        <v>1092</v>
      </c>
      <c r="H14" s="36" t="s">
        <v>1122</v>
      </c>
    </row>
    <row r="15" spans="1:8">
      <c r="A15" s="38">
        <v>14</v>
      </c>
      <c r="B15" s="39" t="s">
        <v>790</v>
      </c>
      <c r="C15" s="39" t="s">
        <v>36</v>
      </c>
      <c r="D15" s="35" t="s">
        <v>1077</v>
      </c>
      <c r="E15" s="33">
        <v>50</v>
      </c>
      <c r="F15" s="34" t="s">
        <v>1087</v>
      </c>
      <c r="G15" s="35" t="s">
        <v>1092</v>
      </c>
      <c r="H15" s="36" t="s">
        <v>1123</v>
      </c>
    </row>
    <row r="16" spans="1:8">
      <c r="A16" s="38">
        <v>15</v>
      </c>
      <c r="B16" s="39" t="s">
        <v>358</v>
      </c>
      <c r="C16" s="39" t="s">
        <v>37</v>
      </c>
      <c r="D16" s="35" t="s">
        <v>1077</v>
      </c>
      <c r="E16" s="33">
        <v>11</v>
      </c>
      <c r="F16" s="34" t="s">
        <v>1079</v>
      </c>
      <c r="G16" s="35" t="s">
        <v>1092</v>
      </c>
      <c r="H16" s="36" t="s">
        <v>1122</v>
      </c>
    </row>
    <row r="17" spans="1:8" hidden="1">
      <c r="A17" s="38">
        <v>16</v>
      </c>
      <c r="B17" s="39" t="s">
        <v>335</v>
      </c>
      <c r="C17" s="39" t="s">
        <v>38</v>
      </c>
      <c r="D17" s="35" t="s">
        <v>1078</v>
      </c>
      <c r="E17" s="33">
        <v>50</v>
      </c>
      <c r="F17" s="34" t="s">
        <v>1087</v>
      </c>
      <c r="G17" s="35" t="s">
        <v>1094</v>
      </c>
      <c r="H17" s="36" t="s">
        <v>1122</v>
      </c>
    </row>
    <row r="18" spans="1:8" hidden="1">
      <c r="A18" s="38">
        <v>17</v>
      </c>
      <c r="B18" s="39" t="s">
        <v>118</v>
      </c>
      <c r="C18" s="39" t="s">
        <v>39</v>
      </c>
      <c r="D18" s="35" t="s">
        <v>1078</v>
      </c>
      <c r="E18" s="33">
        <v>20</v>
      </c>
      <c r="F18" s="34" t="s">
        <v>1081</v>
      </c>
      <c r="G18" s="35" t="s">
        <v>1098</v>
      </c>
      <c r="H18" s="36" t="s">
        <v>1122</v>
      </c>
    </row>
    <row r="19" spans="1:8" hidden="1">
      <c r="A19" s="38">
        <v>18</v>
      </c>
      <c r="B19" s="39" t="s">
        <v>791</v>
      </c>
      <c r="C19" s="39" t="s">
        <v>40</v>
      </c>
      <c r="D19" s="35" t="s">
        <v>1078</v>
      </c>
      <c r="E19" s="33">
        <v>40</v>
      </c>
      <c r="F19" s="34" t="s">
        <v>1085</v>
      </c>
      <c r="G19" s="35" t="s">
        <v>1094</v>
      </c>
      <c r="H19" s="36" t="s">
        <v>1121</v>
      </c>
    </row>
    <row r="20" spans="1:8" hidden="1">
      <c r="A20" s="38">
        <v>19</v>
      </c>
      <c r="B20" s="39" t="s">
        <v>792</v>
      </c>
      <c r="C20" s="39" t="s">
        <v>35</v>
      </c>
      <c r="D20" s="35" t="s">
        <v>1078</v>
      </c>
      <c r="E20" s="33">
        <v>15</v>
      </c>
      <c r="F20" s="34" t="s">
        <v>1080</v>
      </c>
      <c r="G20" s="35" t="s">
        <v>1098</v>
      </c>
      <c r="H20" s="36" t="s">
        <v>1121</v>
      </c>
    </row>
    <row r="21" spans="1:8" hidden="1">
      <c r="A21" s="38">
        <v>20</v>
      </c>
      <c r="B21" s="39" t="s">
        <v>791</v>
      </c>
      <c r="C21" s="39" t="s">
        <v>41</v>
      </c>
      <c r="D21" s="35" t="s">
        <v>1078</v>
      </c>
      <c r="E21" s="33">
        <v>32</v>
      </c>
      <c r="F21" s="34" t="s">
        <v>1083</v>
      </c>
      <c r="G21" s="35" t="s">
        <v>1094</v>
      </c>
      <c r="H21" s="36" t="s">
        <v>1122</v>
      </c>
    </row>
    <row r="22" spans="1:8">
      <c r="A22" s="38">
        <v>21</v>
      </c>
      <c r="B22" s="39" t="s">
        <v>793</v>
      </c>
      <c r="C22" s="39" t="s">
        <v>42</v>
      </c>
      <c r="D22" s="35" t="s">
        <v>1077</v>
      </c>
      <c r="E22" s="33">
        <v>52</v>
      </c>
      <c r="F22" s="34" t="s">
        <v>1087</v>
      </c>
      <c r="G22" s="35" t="s">
        <v>1092</v>
      </c>
      <c r="H22" s="36" t="s">
        <v>1122</v>
      </c>
    </row>
    <row r="23" spans="1:8" hidden="1">
      <c r="A23" s="38">
        <v>22</v>
      </c>
      <c r="B23" s="39" t="s">
        <v>794</v>
      </c>
      <c r="C23" s="39" t="s">
        <v>27</v>
      </c>
      <c r="D23" s="35" t="s">
        <v>1078</v>
      </c>
      <c r="E23" s="33">
        <v>44</v>
      </c>
      <c r="F23" s="34" t="s">
        <v>1085</v>
      </c>
      <c r="G23" s="35" t="s">
        <v>1098</v>
      </c>
      <c r="H23" s="36" t="s">
        <v>1122</v>
      </c>
    </row>
    <row r="24" spans="1:8">
      <c r="A24" s="38">
        <v>23</v>
      </c>
      <c r="B24" s="39" t="s">
        <v>795</v>
      </c>
      <c r="C24" s="39" t="s">
        <v>43</v>
      </c>
      <c r="D24" s="35" t="s">
        <v>1077</v>
      </c>
      <c r="E24" s="33">
        <v>27</v>
      </c>
      <c r="F24" s="34" t="s">
        <v>1082</v>
      </c>
      <c r="G24" s="35" t="s">
        <v>1094</v>
      </c>
      <c r="H24" s="36" t="s">
        <v>1122</v>
      </c>
    </row>
    <row r="25" spans="1:8">
      <c r="A25" s="38">
        <v>24</v>
      </c>
      <c r="B25" s="39" t="s">
        <v>796</v>
      </c>
      <c r="C25" s="39" t="s">
        <v>44</v>
      </c>
      <c r="D25" s="35" t="s">
        <v>1077</v>
      </c>
      <c r="E25" s="33">
        <v>22</v>
      </c>
      <c r="F25" s="34" t="s">
        <v>1081</v>
      </c>
      <c r="G25" s="35" t="s">
        <v>1092</v>
      </c>
      <c r="H25" s="36" t="s">
        <v>1122</v>
      </c>
    </row>
    <row r="26" spans="1:8" hidden="1">
      <c r="A26" s="38">
        <v>25</v>
      </c>
      <c r="B26" s="39" t="s">
        <v>797</v>
      </c>
      <c r="C26" s="39" t="s">
        <v>45</v>
      </c>
      <c r="D26" s="35" t="s">
        <v>1078</v>
      </c>
      <c r="E26" s="33">
        <v>23</v>
      </c>
      <c r="F26" s="34" t="s">
        <v>1081</v>
      </c>
      <c r="G26" s="35" t="s">
        <v>1092</v>
      </c>
      <c r="H26" s="36" t="s">
        <v>1121</v>
      </c>
    </row>
    <row r="27" spans="1:8" hidden="1">
      <c r="A27" s="38">
        <v>26</v>
      </c>
      <c r="B27" s="39" t="s">
        <v>181</v>
      </c>
      <c r="C27" s="39" t="s">
        <v>46</v>
      </c>
      <c r="D27" s="35" t="s">
        <v>1078</v>
      </c>
      <c r="E27" s="33">
        <v>48</v>
      </c>
      <c r="F27" s="34" t="s">
        <v>1086</v>
      </c>
      <c r="G27" s="35" t="s">
        <v>1098</v>
      </c>
      <c r="H27" s="36" t="s">
        <v>1123</v>
      </c>
    </row>
    <row r="28" spans="1:8" hidden="1">
      <c r="A28" s="38">
        <v>27</v>
      </c>
      <c r="B28" s="39" t="s">
        <v>798</v>
      </c>
      <c r="C28" s="39" t="s">
        <v>47</v>
      </c>
      <c r="D28" s="35" t="s">
        <v>1078</v>
      </c>
      <c r="E28" s="33">
        <v>17</v>
      </c>
      <c r="F28" s="34" t="s">
        <v>1080</v>
      </c>
      <c r="G28" s="35" t="s">
        <v>1094</v>
      </c>
      <c r="H28" s="36" t="s">
        <v>1121</v>
      </c>
    </row>
    <row r="29" spans="1:8" hidden="1">
      <c r="A29" s="38">
        <v>28</v>
      </c>
      <c r="B29" s="39" t="s">
        <v>799</v>
      </c>
      <c r="C29" s="39" t="s">
        <v>48</v>
      </c>
      <c r="D29" s="35" t="s">
        <v>1078</v>
      </c>
      <c r="E29" s="33">
        <v>18</v>
      </c>
      <c r="F29" s="34" t="s">
        <v>1080</v>
      </c>
      <c r="G29" s="35" t="s">
        <v>1098</v>
      </c>
      <c r="H29" s="36" t="s">
        <v>1121</v>
      </c>
    </row>
    <row r="30" spans="1:8">
      <c r="A30" s="38">
        <v>29</v>
      </c>
      <c r="B30" s="39" t="s">
        <v>788</v>
      </c>
      <c r="C30" s="39" t="s">
        <v>49</v>
      </c>
      <c r="D30" s="35" t="s">
        <v>1077</v>
      </c>
      <c r="E30" s="33">
        <v>50</v>
      </c>
      <c r="F30" s="34" t="s">
        <v>1087</v>
      </c>
      <c r="G30" s="35" t="s">
        <v>1092</v>
      </c>
      <c r="H30" s="36" t="s">
        <v>1122</v>
      </c>
    </row>
    <row r="31" spans="1:8" hidden="1">
      <c r="A31" s="38">
        <v>30</v>
      </c>
      <c r="B31" s="39" t="s">
        <v>335</v>
      </c>
      <c r="C31" s="39" t="s">
        <v>50</v>
      </c>
      <c r="D31" s="35" t="s">
        <v>1078</v>
      </c>
      <c r="E31" s="33">
        <v>50</v>
      </c>
      <c r="F31" s="34" t="s">
        <v>1087</v>
      </c>
      <c r="G31" s="35" t="s">
        <v>1098</v>
      </c>
      <c r="H31" s="36" t="s">
        <v>1122</v>
      </c>
    </row>
    <row r="32" spans="1:8" hidden="1">
      <c r="A32" s="38">
        <v>31</v>
      </c>
      <c r="B32" s="39" t="s">
        <v>800</v>
      </c>
      <c r="C32" s="39" t="s">
        <v>51</v>
      </c>
      <c r="D32" s="35" t="s">
        <v>1078</v>
      </c>
      <c r="E32" s="33">
        <v>30</v>
      </c>
      <c r="F32" s="34" t="s">
        <v>1083</v>
      </c>
      <c r="G32" s="35" t="s">
        <v>1094</v>
      </c>
      <c r="H32" s="36" t="s">
        <v>1122</v>
      </c>
    </row>
    <row r="33" spans="1:8" hidden="1">
      <c r="A33" s="38">
        <v>32</v>
      </c>
      <c r="B33" s="39" t="s">
        <v>798</v>
      </c>
      <c r="C33" s="39" t="s">
        <v>27</v>
      </c>
      <c r="D33" s="35" t="s">
        <v>1078</v>
      </c>
      <c r="E33" s="33">
        <v>18</v>
      </c>
      <c r="F33" s="34" t="s">
        <v>1080</v>
      </c>
      <c r="G33" s="35" t="s">
        <v>1094</v>
      </c>
      <c r="H33" s="36" t="s">
        <v>1121</v>
      </c>
    </row>
    <row r="34" spans="1:8">
      <c r="A34" s="38">
        <v>33</v>
      </c>
      <c r="B34" s="39" t="s">
        <v>801</v>
      </c>
      <c r="C34" s="39" t="s">
        <v>52</v>
      </c>
      <c r="D34" s="35" t="s">
        <v>1077</v>
      </c>
      <c r="E34" s="33">
        <v>14</v>
      </c>
      <c r="F34" s="34" t="s">
        <v>1079</v>
      </c>
      <c r="G34" s="35" t="s">
        <v>1094</v>
      </c>
      <c r="H34" s="36" t="s">
        <v>1122</v>
      </c>
    </row>
    <row r="35" spans="1:8">
      <c r="A35" s="38">
        <v>34</v>
      </c>
      <c r="B35" s="39" t="s">
        <v>802</v>
      </c>
      <c r="C35" s="39" t="s">
        <v>53</v>
      </c>
      <c r="D35" s="35" t="s">
        <v>1077</v>
      </c>
      <c r="E35" s="33">
        <v>20</v>
      </c>
      <c r="F35" s="34" t="s">
        <v>1081</v>
      </c>
      <c r="G35" s="35" t="s">
        <v>1098</v>
      </c>
      <c r="H35" s="36" t="s">
        <v>1121</v>
      </c>
    </row>
    <row r="36" spans="1:8" hidden="1">
      <c r="A36" s="38">
        <v>35</v>
      </c>
      <c r="B36" s="39" t="s">
        <v>798</v>
      </c>
      <c r="C36" s="39" t="s">
        <v>54</v>
      </c>
      <c r="D36" s="35" t="s">
        <v>1078</v>
      </c>
      <c r="E36" s="33">
        <v>16</v>
      </c>
      <c r="F36" s="34" t="s">
        <v>1080</v>
      </c>
      <c r="G36" s="35" t="s">
        <v>1094</v>
      </c>
      <c r="H36" s="36" t="s">
        <v>1122</v>
      </c>
    </row>
    <row r="37" spans="1:8">
      <c r="A37" s="38">
        <v>36</v>
      </c>
      <c r="B37" s="39" t="s">
        <v>432</v>
      </c>
      <c r="C37" s="39" t="s">
        <v>55</v>
      </c>
      <c r="D37" s="35" t="s">
        <v>1077</v>
      </c>
      <c r="E37" s="33">
        <v>25</v>
      </c>
      <c r="F37" s="34" t="s">
        <v>1082</v>
      </c>
      <c r="G37" s="35" t="s">
        <v>1092</v>
      </c>
      <c r="H37" s="36" t="s">
        <v>1122</v>
      </c>
    </row>
    <row r="38" spans="1:8" hidden="1">
      <c r="A38" s="38">
        <v>37</v>
      </c>
      <c r="B38" s="39" t="s">
        <v>287</v>
      </c>
      <c r="C38" s="39" t="s">
        <v>56</v>
      </c>
      <c r="D38" s="35" t="s">
        <v>1078</v>
      </c>
      <c r="E38" s="33">
        <v>30</v>
      </c>
      <c r="F38" s="34" t="s">
        <v>1083</v>
      </c>
      <c r="G38" s="35" t="s">
        <v>1094</v>
      </c>
      <c r="H38" s="36" t="s">
        <v>1122</v>
      </c>
    </row>
    <row r="39" spans="1:8" hidden="1">
      <c r="A39" s="38">
        <v>38</v>
      </c>
      <c r="B39" s="39" t="s">
        <v>803</v>
      </c>
      <c r="C39" s="39" t="s">
        <v>57</v>
      </c>
      <c r="D39" s="35" t="s">
        <v>1078</v>
      </c>
      <c r="E39" s="33">
        <v>42</v>
      </c>
      <c r="F39" s="34" t="s">
        <v>1085</v>
      </c>
      <c r="G39" s="35" t="s">
        <v>1094</v>
      </c>
      <c r="H39" s="36" t="s">
        <v>1122</v>
      </c>
    </row>
    <row r="40" spans="1:8" hidden="1">
      <c r="A40" s="38">
        <v>39</v>
      </c>
      <c r="B40" s="39" t="s">
        <v>256</v>
      </c>
      <c r="C40" s="39" t="s">
        <v>58</v>
      </c>
      <c r="D40" s="35" t="s">
        <v>1078</v>
      </c>
      <c r="E40" s="33">
        <v>21</v>
      </c>
      <c r="F40" s="34" t="s">
        <v>1081</v>
      </c>
      <c r="G40" s="35" t="s">
        <v>1094</v>
      </c>
      <c r="H40" s="36" t="s">
        <v>1122</v>
      </c>
    </row>
    <row r="41" spans="1:8" hidden="1">
      <c r="A41" s="38">
        <v>40</v>
      </c>
      <c r="B41" s="39" t="s">
        <v>118</v>
      </c>
      <c r="C41" s="39" t="s">
        <v>27</v>
      </c>
      <c r="D41" s="35" t="s">
        <v>1078</v>
      </c>
      <c r="E41" s="33">
        <v>50</v>
      </c>
      <c r="F41" s="34" t="s">
        <v>1087</v>
      </c>
      <c r="G41" s="35" t="s">
        <v>1098</v>
      </c>
      <c r="H41" s="36" t="s">
        <v>1122</v>
      </c>
    </row>
    <row r="42" spans="1:8">
      <c r="A42" s="38">
        <v>41</v>
      </c>
      <c r="B42" s="39" t="s">
        <v>600</v>
      </c>
      <c r="C42" s="39" t="s">
        <v>59</v>
      </c>
      <c r="D42" s="35" t="s">
        <v>1077</v>
      </c>
      <c r="E42" s="33">
        <v>35</v>
      </c>
      <c r="F42" s="34" t="s">
        <v>1084</v>
      </c>
      <c r="G42" s="35" t="s">
        <v>1094</v>
      </c>
      <c r="H42" s="36" t="s">
        <v>1121</v>
      </c>
    </row>
    <row r="43" spans="1:8">
      <c r="A43" s="38">
        <v>42</v>
      </c>
      <c r="B43" s="39" t="s">
        <v>804</v>
      </c>
      <c r="C43" s="39" t="s">
        <v>60</v>
      </c>
      <c r="D43" s="35" t="s">
        <v>1077</v>
      </c>
      <c r="E43" s="33">
        <v>41</v>
      </c>
      <c r="F43" s="34" t="s">
        <v>1085</v>
      </c>
      <c r="G43" s="35" t="s">
        <v>1092</v>
      </c>
      <c r="H43" s="36" t="s">
        <v>1122</v>
      </c>
    </row>
    <row r="44" spans="1:8" hidden="1">
      <c r="A44" s="38">
        <v>43</v>
      </c>
      <c r="B44" s="39" t="s">
        <v>256</v>
      </c>
      <c r="C44" s="39" t="s">
        <v>61</v>
      </c>
      <c r="D44" s="35" t="s">
        <v>1078</v>
      </c>
      <c r="E44" s="33">
        <v>31</v>
      </c>
      <c r="F44" s="34" t="s">
        <v>1083</v>
      </c>
      <c r="G44" s="35" t="s">
        <v>1092</v>
      </c>
      <c r="H44" s="36" t="s">
        <v>1122</v>
      </c>
    </row>
    <row r="45" spans="1:8">
      <c r="A45" s="38">
        <v>44</v>
      </c>
      <c r="B45" s="39" t="s">
        <v>805</v>
      </c>
      <c r="C45" s="39" t="s">
        <v>62</v>
      </c>
      <c r="D45" s="35" t="s">
        <v>1077</v>
      </c>
      <c r="E45" s="33">
        <v>30</v>
      </c>
      <c r="F45" s="34" t="s">
        <v>1083</v>
      </c>
      <c r="G45" s="35" t="s">
        <v>1092</v>
      </c>
      <c r="H45" s="36" t="s">
        <v>1122</v>
      </c>
    </row>
    <row r="46" spans="1:8">
      <c r="A46" s="38">
        <v>45</v>
      </c>
      <c r="B46" s="39" t="s">
        <v>806</v>
      </c>
      <c r="C46" s="39" t="s">
        <v>63</v>
      </c>
      <c r="D46" s="35" t="s">
        <v>1077</v>
      </c>
      <c r="E46" s="33">
        <v>20</v>
      </c>
      <c r="F46" s="34" t="s">
        <v>1081</v>
      </c>
      <c r="G46" s="35" t="s">
        <v>1098</v>
      </c>
      <c r="H46" s="36" t="s">
        <v>1122</v>
      </c>
    </row>
    <row r="47" spans="1:8">
      <c r="A47" s="38">
        <v>46</v>
      </c>
      <c r="B47" s="39" t="s">
        <v>807</v>
      </c>
      <c r="C47" s="39" t="s">
        <v>64</v>
      </c>
      <c r="D47" s="35" t="s">
        <v>1077</v>
      </c>
      <c r="E47" s="33">
        <v>18</v>
      </c>
      <c r="F47" s="34" t="s">
        <v>1080</v>
      </c>
      <c r="G47" s="35" t="s">
        <v>1098</v>
      </c>
      <c r="H47" s="36" t="s">
        <v>1123</v>
      </c>
    </row>
    <row r="48" spans="1:8" hidden="1">
      <c r="A48" s="38">
        <v>47</v>
      </c>
      <c r="B48" s="39" t="s">
        <v>35</v>
      </c>
      <c r="C48" s="39" t="s">
        <v>65</v>
      </c>
      <c r="D48" s="35" t="s">
        <v>1078</v>
      </c>
      <c r="E48" s="33">
        <v>48</v>
      </c>
      <c r="F48" s="34" t="s">
        <v>1086</v>
      </c>
      <c r="G48" s="35" t="s">
        <v>1094</v>
      </c>
      <c r="H48" s="36" t="s">
        <v>1122</v>
      </c>
    </row>
    <row r="49" spans="1:8">
      <c r="A49" s="38">
        <v>48</v>
      </c>
      <c r="B49" s="39" t="s">
        <v>802</v>
      </c>
      <c r="C49" s="39" t="s">
        <v>66</v>
      </c>
      <c r="D49" s="35" t="s">
        <v>1077</v>
      </c>
      <c r="E49" s="33">
        <v>20</v>
      </c>
      <c r="F49" s="34" t="s">
        <v>1081</v>
      </c>
      <c r="G49" s="35" t="s">
        <v>1092</v>
      </c>
    </row>
    <row r="50" spans="1:8">
      <c r="A50" s="38">
        <v>49</v>
      </c>
      <c r="B50" s="39" t="s">
        <v>788</v>
      </c>
      <c r="C50" s="39" t="s">
        <v>67</v>
      </c>
      <c r="D50" s="35" t="s">
        <v>1077</v>
      </c>
      <c r="E50" s="33">
        <v>30</v>
      </c>
      <c r="F50" s="34" t="s">
        <v>1083</v>
      </c>
      <c r="G50" s="35" t="s">
        <v>1098</v>
      </c>
      <c r="H50" s="36" t="s">
        <v>1122</v>
      </c>
    </row>
    <row r="51" spans="1:8">
      <c r="A51" s="38">
        <v>50</v>
      </c>
      <c r="B51" s="39" t="s">
        <v>808</v>
      </c>
      <c r="C51" s="39" t="s">
        <v>68</v>
      </c>
      <c r="D51" s="35" t="s">
        <v>1077</v>
      </c>
      <c r="E51" s="33">
        <v>42</v>
      </c>
      <c r="F51" s="34" t="s">
        <v>1085</v>
      </c>
      <c r="G51" s="35" t="s">
        <v>1094</v>
      </c>
      <c r="H51" s="36" t="s">
        <v>1122</v>
      </c>
    </row>
    <row r="52" spans="1:8" hidden="1">
      <c r="A52" s="38">
        <v>51</v>
      </c>
      <c r="B52" s="39" t="s">
        <v>809</v>
      </c>
      <c r="C52" s="39" t="s">
        <v>69</v>
      </c>
      <c r="D52" s="35" t="s">
        <v>1078</v>
      </c>
      <c r="E52" s="33">
        <v>19</v>
      </c>
      <c r="F52" s="34" t="s">
        <v>1080</v>
      </c>
      <c r="G52" s="35" t="s">
        <v>1098</v>
      </c>
      <c r="H52" s="36" t="s">
        <v>1121</v>
      </c>
    </row>
    <row r="53" spans="1:8" hidden="1">
      <c r="A53" s="38">
        <v>52</v>
      </c>
      <c r="B53" s="39" t="s">
        <v>810</v>
      </c>
      <c r="C53" s="39" t="s">
        <v>24</v>
      </c>
      <c r="D53" s="35" t="s">
        <v>1078</v>
      </c>
      <c r="E53" s="33">
        <v>22</v>
      </c>
      <c r="F53" s="34" t="s">
        <v>1081</v>
      </c>
      <c r="G53" s="35" t="s">
        <v>1092</v>
      </c>
      <c r="H53" s="36" t="s">
        <v>1122</v>
      </c>
    </row>
    <row r="54" spans="1:8">
      <c r="A54" s="38">
        <v>53</v>
      </c>
      <c r="B54" s="39" t="s">
        <v>811</v>
      </c>
      <c r="C54" s="39" t="s">
        <v>70</v>
      </c>
      <c r="D54" s="35" t="s">
        <v>1077</v>
      </c>
      <c r="E54" s="33">
        <v>25</v>
      </c>
      <c r="F54" s="34" t="s">
        <v>1082</v>
      </c>
      <c r="G54" s="35" t="s">
        <v>1094</v>
      </c>
      <c r="H54" s="36" t="s">
        <v>1122</v>
      </c>
    </row>
    <row r="55" spans="1:8">
      <c r="A55" s="38">
        <v>54</v>
      </c>
      <c r="B55" s="39" t="s">
        <v>812</v>
      </c>
      <c r="C55" s="39" t="s">
        <v>71</v>
      </c>
      <c r="D55" s="35" t="s">
        <v>1077</v>
      </c>
      <c r="E55" s="33">
        <v>29</v>
      </c>
      <c r="F55" s="34" t="s">
        <v>1082</v>
      </c>
      <c r="G55" s="35" t="s">
        <v>1092</v>
      </c>
      <c r="H55" s="36" t="s">
        <v>1122</v>
      </c>
    </row>
    <row r="56" spans="1:8">
      <c r="A56" s="38">
        <v>55</v>
      </c>
      <c r="B56" s="39" t="s">
        <v>488</v>
      </c>
      <c r="C56" s="39" t="s">
        <v>72</v>
      </c>
      <c r="D56" s="35" t="s">
        <v>1077</v>
      </c>
      <c r="E56" s="33">
        <v>49</v>
      </c>
      <c r="F56" s="34" t="s">
        <v>1086</v>
      </c>
      <c r="G56" s="35" t="s">
        <v>1092</v>
      </c>
      <c r="H56" s="36" t="s">
        <v>1123</v>
      </c>
    </row>
    <row r="57" spans="1:8" hidden="1">
      <c r="A57" s="38">
        <v>56</v>
      </c>
      <c r="B57" s="39" t="s">
        <v>35</v>
      </c>
      <c r="C57" s="39" t="s">
        <v>73</v>
      </c>
      <c r="D57" s="35" t="s">
        <v>1078</v>
      </c>
      <c r="E57" s="33">
        <v>26</v>
      </c>
      <c r="F57" s="34" t="s">
        <v>1082</v>
      </c>
      <c r="G57" s="35" t="s">
        <v>1098</v>
      </c>
      <c r="H57" s="36" t="s">
        <v>1121</v>
      </c>
    </row>
    <row r="58" spans="1:8" hidden="1">
      <c r="A58" s="38">
        <v>57</v>
      </c>
      <c r="B58" s="39" t="s">
        <v>35</v>
      </c>
      <c r="C58" s="39" t="s">
        <v>74</v>
      </c>
      <c r="D58" s="35" t="s">
        <v>1078</v>
      </c>
      <c r="E58" s="33">
        <v>30</v>
      </c>
      <c r="F58" s="34" t="s">
        <v>1083</v>
      </c>
      <c r="G58" s="35" t="s">
        <v>1092</v>
      </c>
      <c r="H58" s="36" t="s">
        <v>1122</v>
      </c>
    </row>
    <row r="59" spans="1:8">
      <c r="A59" s="38">
        <v>58</v>
      </c>
      <c r="B59" s="39" t="s">
        <v>796</v>
      </c>
      <c r="C59" s="39" t="s">
        <v>75</v>
      </c>
      <c r="D59" s="35" t="s">
        <v>1077</v>
      </c>
      <c r="E59" s="33">
        <v>17</v>
      </c>
      <c r="F59" s="34" t="s">
        <v>1080</v>
      </c>
      <c r="G59" s="35" t="s">
        <v>1098</v>
      </c>
      <c r="H59" s="36" t="s">
        <v>1123</v>
      </c>
    </row>
    <row r="60" spans="1:8" hidden="1">
      <c r="A60" s="38">
        <v>59</v>
      </c>
      <c r="B60" s="39" t="s">
        <v>181</v>
      </c>
      <c r="C60" s="39" t="s">
        <v>76</v>
      </c>
      <c r="D60" s="35" t="s">
        <v>1078</v>
      </c>
      <c r="E60" s="33">
        <v>36</v>
      </c>
      <c r="F60" s="34" t="s">
        <v>1084</v>
      </c>
      <c r="G60" s="35" t="s">
        <v>1092</v>
      </c>
      <c r="H60" s="36" t="s">
        <v>1123</v>
      </c>
    </row>
    <row r="61" spans="1:8">
      <c r="A61" s="38">
        <v>60</v>
      </c>
      <c r="B61" s="39" t="s">
        <v>432</v>
      </c>
      <c r="C61" s="39" t="s">
        <v>77</v>
      </c>
      <c r="D61" s="35" t="s">
        <v>1077</v>
      </c>
      <c r="E61" s="33">
        <v>38</v>
      </c>
      <c r="F61" s="34" t="s">
        <v>1084</v>
      </c>
      <c r="G61" s="35" t="s">
        <v>1092</v>
      </c>
      <c r="H61" s="36" t="s">
        <v>1122</v>
      </c>
    </row>
    <row r="62" spans="1:8">
      <c r="A62" s="38">
        <v>61</v>
      </c>
      <c r="B62" s="39" t="s">
        <v>813</v>
      </c>
      <c r="C62" s="39" t="s">
        <v>78</v>
      </c>
      <c r="D62" s="35" t="s">
        <v>1077</v>
      </c>
      <c r="E62" s="33">
        <v>46</v>
      </c>
      <c r="F62" s="34" t="s">
        <v>1086</v>
      </c>
      <c r="G62" s="35" t="s">
        <v>1094</v>
      </c>
      <c r="H62" s="36" t="s">
        <v>1122</v>
      </c>
    </row>
    <row r="63" spans="1:8" hidden="1">
      <c r="A63" s="38">
        <v>62</v>
      </c>
      <c r="B63" s="39" t="s">
        <v>798</v>
      </c>
      <c r="C63" s="39" t="s">
        <v>79</v>
      </c>
      <c r="D63" s="35" t="s">
        <v>1078</v>
      </c>
      <c r="E63" s="33">
        <v>36</v>
      </c>
      <c r="F63" s="34" t="s">
        <v>1084</v>
      </c>
      <c r="G63" s="35" t="s">
        <v>1098</v>
      </c>
      <c r="H63" s="36" t="s">
        <v>1121</v>
      </c>
    </row>
    <row r="64" spans="1:8" hidden="1">
      <c r="A64" s="38">
        <v>63</v>
      </c>
      <c r="B64" s="39" t="s">
        <v>35</v>
      </c>
      <c r="C64" s="39" t="s">
        <v>80</v>
      </c>
      <c r="D64" s="35" t="s">
        <v>1078</v>
      </c>
      <c r="E64" s="33">
        <v>60</v>
      </c>
      <c r="F64" s="34" t="s">
        <v>1089</v>
      </c>
      <c r="G64" s="35" t="s">
        <v>1094</v>
      </c>
      <c r="H64" s="36" t="s">
        <v>1122</v>
      </c>
    </row>
    <row r="65" spans="1:8" hidden="1">
      <c r="A65" s="38">
        <v>64</v>
      </c>
      <c r="B65" s="39" t="s">
        <v>814</v>
      </c>
      <c r="C65" s="39" t="s">
        <v>81</v>
      </c>
      <c r="D65" s="35" t="s">
        <v>1078</v>
      </c>
      <c r="E65" s="33">
        <v>27</v>
      </c>
      <c r="F65" s="34" t="s">
        <v>1082</v>
      </c>
      <c r="G65" s="35" t="s">
        <v>1094</v>
      </c>
      <c r="H65" s="36" t="s">
        <v>1122</v>
      </c>
    </row>
    <row r="66" spans="1:8">
      <c r="A66" s="38">
        <v>65</v>
      </c>
      <c r="B66" s="39" t="s">
        <v>734</v>
      </c>
      <c r="C66" s="39" t="s">
        <v>82</v>
      </c>
      <c r="D66" s="35" t="s">
        <v>1077</v>
      </c>
      <c r="E66" s="33">
        <v>22</v>
      </c>
      <c r="F66" s="34" t="s">
        <v>1081</v>
      </c>
      <c r="G66" s="35" t="s">
        <v>1095</v>
      </c>
      <c r="H66" s="36" t="s">
        <v>1122</v>
      </c>
    </row>
    <row r="67" spans="1:8">
      <c r="A67" s="38">
        <v>66</v>
      </c>
      <c r="B67" s="39" t="s">
        <v>815</v>
      </c>
      <c r="C67" s="39" t="s">
        <v>83</v>
      </c>
      <c r="D67" s="35" t="s">
        <v>1077</v>
      </c>
      <c r="E67" s="33">
        <v>23</v>
      </c>
      <c r="F67" s="34" t="s">
        <v>1081</v>
      </c>
      <c r="G67" s="35" t="s">
        <v>1092</v>
      </c>
      <c r="H67" s="36" t="s">
        <v>1122</v>
      </c>
    </row>
    <row r="68" spans="1:8">
      <c r="A68" s="38">
        <v>67</v>
      </c>
      <c r="B68" s="39" t="s">
        <v>734</v>
      </c>
      <c r="C68" s="39" t="s">
        <v>84</v>
      </c>
      <c r="D68" s="35" t="s">
        <v>1077</v>
      </c>
      <c r="E68" s="33">
        <v>20</v>
      </c>
      <c r="F68" s="34" t="s">
        <v>1081</v>
      </c>
      <c r="G68" s="35" t="s">
        <v>1092</v>
      </c>
      <c r="H68" s="36" t="s">
        <v>1123</v>
      </c>
    </row>
    <row r="69" spans="1:8">
      <c r="A69" s="38">
        <v>68</v>
      </c>
      <c r="B69" s="39" t="s">
        <v>816</v>
      </c>
      <c r="C69" s="39" t="s">
        <v>85</v>
      </c>
      <c r="D69" s="35" t="s">
        <v>1077</v>
      </c>
      <c r="E69" s="33">
        <v>25</v>
      </c>
      <c r="F69" s="34" t="s">
        <v>1082</v>
      </c>
      <c r="G69" s="35" t="s">
        <v>1093</v>
      </c>
      <c r="H69" s="36" t="s">
        <v>1122</v>
      </c>
    </row>
    <row r="70" spans="1:8" hidden="1">
      <c r="A70" s="38">
        <v>69</v>
      </c>
      <c r="B70" s="39" t="s">
        <v>817</v>
      </c>
      <c r="C70" s="39" t="s">
        <v>27</v>
      </c>
      <c r="D70" s="35" t="s">
        <v>1078</v>
      </c>
      <c r="E70" s="33">
        <v>37</v>
      </c>
      <c r="F70" s="34" t="s">
        <v>1084</v>
      </c>
      <c r="G70" s="35" t="s">
        <v>1098</v>
      </c>
      <c r="H70" s="36" t="s">
        <v>1123</v>
      </c>
    </row>
    <row r="71" spans="1:8" hidden="1">
      <c r="A71" s="38">
        <v>70</v>
      </c>
      <c r="B71" s="39" t="s">
        <v>35</v>
      </c>
      <c r="C71" s="39" t="s">
        <v>86</v>
      </c>
      <c r="D71" s="35" t="s">
        <v>1078</v>
      </c>
      <c r="E71" s="33">
        <v>29</v>
      </c>
      <c r="F71" s="34" t="s">
        <v>1082</v>
      </c>
      <c r="G71" s="35" t="s">
        <v>1092</v>
      </c>
      <c r="H71" s="36" t="s">
        <v>1121</v>
      </c>
    </row>
    <row r="72" spans="1:8" hidden="1">
      <c r="A72" s="38">
        <v>71</v>
      </c>
      <c r="B72" s="39" t="s">
        <v>818</v>
      </c>
      <c r="C72" s="39" t="s">
        <v>87</v>
      </c>
      <c r="D72" s="35" t="s">
        <v>1078</v>
      </c>
      <c r="E72" s="33">
        <v>50</v>
      </c>
      <c r="F72" s="34" t="s">
        <v>1087</v>
      </c>
      <c r="G72" s="35" t="s">
        <v>1092</v>
      </c>
      <c r="H72" s="36" t="s">
        <v>1122</v>
      </c>
    </row>
    <row r="73" spans="1:8">
      <c r="A73" s="38">
        <v>72</v>
      </c>
      <c r="B73" s="39" t="s">
        <v>432</v>
      </c>
      <c r="C73" s="39" t="s">
        <v>88</v>
      </c>
      <c r="D73" s="35" t="s">
        <v>1077</v>
      </c>
      <c r="E73" s="33">
        <v>27</v>
      </c>
      <c r="F73" s="34" t="s">
        <v>1082</v>
      </c>
      <c r="G73" s="35" t="s">
        <v>1092</v>
      </c>
      <c r="H73" s="36" t="s">
        <v>1122</v>
      </c>
    </row>
    <row r="74" spans="1:8" hidden="1">
      <c r="A74" s="38">
        <v>73</v>
      </c>
      <c r="B74" s="39" t="s">
        <v>819</v>
      </c>
      <c r="C74" s="39" t="s">
        <v>89</v>
      </c>
      <c r="D74" s="35" t="s">
        <v>1078</v>
      </c>
      <c r="E74" s="33">
        <v>31</v>
      </c>
      <c r="F74" s="34" t="s">
        <v>1083</v>
      </c>
      <c r="G74" s="35" t="s">
        <v>1092</v>
      </c>
      <c r="H74" s="36" t="s">
        <v>1123</v>
      </c>
    </row>
    <row r="75" spans="1:8">
      <c r="A75" s="38">
        <v>74</v>
      </c>
      <c r="B75" s="39" t="s">
        <v>432</v>
      </c>
      <c r="C75" s="39" t="s">
        <v>90</v>
      </c>
      <c r="D75" s="35" t="s">
        <v>1077</v>
      </c>
      <c r="E75" s="33">
        <v>38</v>
      </c>
      <c r="F75" s="34" t="s">
        <v>1084</v>
      </c>
      <c r="G75" s="35" t="s">
        <v>1098</v>
      </c>
      <c r="H75" s="36" t="s">
        <v>1122</v>
      </c>
    </row>
    <row r="76" spans="1:8" hidden="1">
      <c r="A76" s="38">
        <v>75</v>
      </c>
      <c r="B76" s="39" t="s">
        <v>820</v>
      </c>
      <c r="C76" s="39" t="s">
        <v>91</v>
      </c>
      <c r="D76" s="35" t="s">
        <v>1078</v>
      </c>
      <c r="E76" s="33">
        <v>25</v>
      </c>
      <c r="F76" s="34" t="s">
        <v>1082</v>
      </c>
      <c r="G76" s="35" t="s">
        <v>1098</v>
      </c>
      <c r="H76" s="36" t="s">
        <v>1122</v>
      </c>
    </row>
    <row r="77" spans="1:8" hidden="1">
      <c r="A77" s="38">
        <v>76</v>
      </c>
      <c r="B77" s="39" t="s">
        <v>35</v>
      </c>
      <c r="C77" s="39" t="s">
        <v>92</v>
      </c>
      <c r="D77" s="35" t="s">
        <v>1078</v>
      </c>
      <c r="E77" s="33">
        <v>37</v>
      </c>
      <c r="F77" s="34" t="s">
        <v>1084</v>
      </c>
      <c r="G77" s="35" t="s">
        <v>1094</v>
      </c>
      <c r="H77" s="36" t="s">
        <v>1122</v>
      </c>
    </row>
    <row r="78" spans="1:8" hidden="1">
      <c r="A78" s="38">
        <v>77</v>
      </c>
      <c r="B78" s="39" t="s">
        <v>821</v>
      </c>
      <c r="C78" s="39" t="s">
        <v>93</v>
      </c>
      <c r="D78" s="35" t="s">
        <v>1078</v>
      </c>
      <c r="E78" s="33">
        <v>22</v>
      </c>
      <c r="F78" s="34" t="s">
        <v>1081</v>
      </c>
      <c r="G78" s="35" t="s">
        <v>1098</v>
      </c>
      <c r="H78" s="36" t="s">
        <v>1122</v>
      </c>
    </row>
    <row r="79" spans="1:8" hidden="1">
      <c r="A79" s="38">
        <v>78</v>
      </c>
      <c r="B79" s="39" t="s">
        <v>822</v>
      </c>
      <c r="C79" s="39" t="s">
        <v>38</v>
      </c>
      <c r="D79" s="35" t="s">
        <v>1078</v>
      </c>
      <c r="E79" s="33">
        <v>19</v>
      </c>
      <c r="F79" s="34" t="s">
        <v>1080</v>
      </c>
      <c r="G79" s="35" t="s">
        <v>1098</v>
      </c>
      <c r="H79" s="36" t="s">
        <v>1122</v>
      </c>
    </row>
    <row r="80" spans="1:8" hidden="1">
      <c r="A80" s="38">
        <v>79</v>
      </c>
      <c r="B80" s="39" t="s">
        <v>823</v>
      </c>
      <c r="C80" s="39" t="s">
        <v>38</v>
      </c>
      <c r="D80" s="35" t="s">
        <v>1078</v>
      </c>
      <c r="E80" s="33">
        <v>30</v>
      </c>
      <c r="F80" s="34" t="s">
        <v>1083</v>
      </c>
      <c r="G80" s="35" t="s">
        <v>1094</v>
      </c>
      <c r="H80" s="36" t="s">
        <v>1122</v>
      </c>
    </row>
    <row r="81" spans="1:8" hidden="1">
      <c r="A81" s="38">
        <v>80</v>
      </c>
      <c r="B81" s="39" t="s">
        <v>824</v>
      </c>
      <c r="C81" s="39" t="s">
        <v>80</v>
      </c>
      <c r="D81" s="35" t="s">
        <v>1078</v>
      </c>
      <c r="E81" s="33">
        <v>30</v>
      </c>
      <c r="F81" s="34" t="s">
        <v>1083</v>
      </c>
      <c r="G81" s="35" t="s">
        <v>1094</v>
      </c>
      <c r="H81" s="36" t="s">
        <v>1121</v>
      </c>
    </row>
    <row r="82" spans="1:8">
      <c r="A82" s="38">
        <v>81</v>
      </c>
      <c r="B82" s="39" t="s">
        <v>825</v>
      </c>
      <c r="C82" s="39" t="s">
        <v>94</v>
      </c>
      <c r="D82" s="35" t="s">
        <v>1077</v>
      </c>
      <c r="E82" s="33">
        <v>18</v>
      </c>
      <c r="F82" s="34" t="s">
        <v>1080</v>
      </c>
      <c r="G82" s="35" t="s">
        <v>1094</v>
      </c>
      <c r="H82" s="36" t="s">
        <v>1122</v>
      </c>
    </row>
    <row r="83" spans="1:8" hidden="1">
      <c r="A83" s="38">
        <v>82</v>
      </c>
      <c r="B83" s="39" t="s">
        <v>35</v>
      </c>
      <c r="C83" s="39" t="s">
        <v>95</v>
      </c>
      <c r="D83" s="35" t="s">
        <v>1078</v>
      </c>
      <c r="E83" s="33">
        <v>34</v>
      </c>
      <c r="F83" s="34" t="s">
        <v>1083</v>
      </c>
      <c r="G83" s="35" t="s">
        <v>1092</v>
      </c>
      <c r="H83" s="36" t="s">
        <v>1123</v>
      </c>
    </row>
    <row r="84" spans="1:8">
      <c r="A84" s="38">
        <v>83</v>
      </c>
      <c r="B84" s="39" t="s">
        <v>432</v>
      </c>
      <c r="C84" s="39" t="s">
        <v>96</v>
      </c>
      <c r="D84" s="35" t="s">
        <v>1077</v>
      </c>
      <c r="E84" s="33">
        <v>30</v>
      </c>
      <c r="F84" s="34" t="s">
        <v>1083</v>
      </c>
      <c r="G84" s="35" t="s">
        <v>1101</v>
      </c>
      <c r="H84" s="36" t="s">
        <v>1122</v>
      </c>
    </row>
    <row r="85" spans="1:8" hidden="1">
      <c r="A85" s="38">
        <v>84</v>
      </c>
      <c r="B85" s="39" t="s">
        <v>817</v>
      </c>
      <c r="C85" s="39" t="s">
        <v>27</v>
      </c>
      <c r="D85" s="35" t="s">
        <v>1078</v>
      </c>
      <c r="E85" s="33">
        <v>17</v>
      </c>
      <c r="F85" s="34" t="s">
        <v>1080</v>
      </c>
      <c r="G85" s="35" t="s">
        <v>1092</v>
      </c>
      <c r="H85" s="36" t="s">
        <v>1122</v>
      </c>
    </row>
    <row r="86" spans="1:8" hidden="1">
      <c r="A86" s="38">
        <v>85</v>
      </c>
      <c r="B86" s="39" t="s">
        <v>826</v>
      </c>
      <c r="C86" s="39" t="s">
        <v>97</v>
      </c>
      <c r="D86" s="35" t="s">
        <v>1078</v>
      </c>
      <c r="E86" s="33">
        <v>23</v>
      </c>
      <c r="F86" s="34" t="s">
        <v>1081</v>
      </c>
      <c r="G86" s="35" t="s">
        <v>1098</v>
      </c>
      <c r="H86" s="36" t="s">
        <v>1122</v>
      </c>
    </row>
    <row r="87" spans="1:8" hidden="1">
      <c r="A87" s="38">
        <v>86</v>
      </c>
      <c r="B87" s="39" t="s">
        <v>35</v>
      </c>
      <c r="C87" s="39" t="s">
        <v>98</v>
      </c>
      <c r="D87" s="35" t="s">
        <v>1078</v>
      </c>
      <c r="E87" s="33">
        <v>50</v>
      </c>
      <c r="F87" s="34" t="s">
        <v>1087</v>
      </c>
      <c r="G87" s="35" t="s">
        <v>1098</v>
      </c>
      <c r="H87" s="36" t="s">
        <v>1122</v>
      </c>
    </row>
    <row r="88" spans="1:8" hidden="1">
      <c r="A88" s="38">
        <v>87</v>
      </c>
      <c r="B88" s="39" t="s">
        <v>35</v>
      </c>
      <c r="C88" s="39" t="s">
        <v>99</v>
      </c>
      <c r="D88" s="35" t="s">
        <v>1078</v>
      </c>
      <c r="E88" s="33">
        <v>27</v>
      </c>
      <c r="F88" s="34" t="s">
        <v>1082</v>
      </c>
      <c r="G88" s="35" t="s">
        <v>1092</v>
      </c>
      <c r="H88" s="36" t="s">
        <v>1121</v>
      </c>
    </row>
    <row r="89" spans="1:8" hidden="1">
      <c r="A89" s="38">
        <v>88</v>
      </c>
      <c r="B89" s="39" t="s">
        <v>827</v>
      </c>
      <c r="C89" s="39" t="s">
        <v>100</v>
      </c>
      <c r="D89" s="35" t="s">
        <v>1078</v>
      </c>
      <c r="E89" s="33">
        <v>32</v>
      </c>
      <c r="F89" s="34" t="s">
        <v>1083</v>
      </c>
      <c r="G89" s="35" t="s">
        <v>1094</v>
      </c>
      <c r="H89" s="36" t="s">
        <v>1121</v>
      </c>
    </row>
    <row r="90" spans="1:8" hidden="1">
      <c r="A90" s="38">
        <v>89</v>
      </c>
      <c r="B90" s="39" t="s">
        <v>826</v>
      </c>
      <c r="C90" s="39" t="s">
        <v>101</v>
      </c>
      <c r="D90" s="35" t="s">
        <v>1078</v>
      </c>
      <c r="E90" s="33">
        <v>54</v>
      </c>
      <c r="F90" s="34" t="s">
        <v>1087</v>
      </c>
      <c r="G90" s="35" t="s">
        <v>1092</v>
      </c>
      <c r="H90" s="36" t="s">
        <v>1122</v>
      </c>
    </row>
    <row r="91" spans="1:8" hidden="1">
      <c r="A91" s="38">
        <v>90</v>
      </c>
      <c r="B91" s="39" t="s">
        <v>791</v>
      </c>
      <c r="C91" s="39" t="s">
        <v>38</v>
      </c>
      <c r="D91" s="35" t="s">
        <v>1078</v>
      </c>
      <c r="E91" s="33">
        <v>48</v>
      </c>
      <c r="F91" s="34" t="s">
        <v>1086</v>
      </c>
      <c r="G91" s="35" t="s">
        <v>1094</v>
      </c>
      <c r="H91" s="36" t="s">
        <v>1123</v>
      </c>
    </row>
    <row r="92" spans="1:8">
      <c r="A92" s="38">
        <v>91</v>
      </c>
      <c r="B92" s="39" t="s">
        <v>828</v>
      </c>
      <c r="C92" s="39" t="s">
        <v>102</v>
      </c>
      <c r="D92" s="35" t="s">
        <v>1077</v>
      </c>
      <c r="E92" s="33">
        <v>32</v>
      </c>
      <c r="F92" s="34" t="s">
        <v>1083</v>
      </c>
      <c r="G92" s="35" t="s">
        <v>1092</v>
      </c>
      <c r="H92" s="36" t="s">
        <v>1123</v>
      </c>
    </row>
    <row r="93" spans="1:8">
      <c r="A93" s="38">
        <v>92</v>
      </c>
      <c r="B93" s="39" t="s">
        <v>612</v>
      </c>
      <c r="C93" s="39" t="s">
        <v>103</v>
      </c>
      <c r="D93" s="35" t="s">
        <v>1077</v>
      </c>
      <c r="E93" s="33">
        <v>30</v>
      </c>
      <c r="F93" s="34" t="s">
        <v>1083</v>
      </c>
      <c r="G93" s="35" t="s">
        <v>1094</v>
      </c>
      <c r="H93" s="36" t="s">
        <v>1122</v>
      </c>
    </row>
    <row r="94" spans="1:8">
      <c r="A94" s="38">
        <v>93</v>
      </c>
      <c r="B94" s="39" t="s">
        <v>734</v>
      </c>
      <c r="C94" s="39" t="s">
        <v>104</v>
      </c>
      <c r="D94" s="35" t="s">
        <v>1077</v>
      </c>
      <c r="E94" s="33">
        <v>20</v>
      </c>
      <c r="F94" s="34" t="s">
        <v>1081</v>
      </c>
      <c r="G94" s="35" t="s">
        <v>1098</v>
      </c>
      <c r="H94" s="36" t="s">
        <v>1122</v>
      </c>
    </row>
    <row r="95" spans="1:8" hidden="1">
      <c r="A95" s="38">
        <v>94</v>
      </c>
      <c r="B95" s="39" t="s">
        <v>829</v>
      </c>
      <c r="C95" s="39" t="s">
        <v>40</v>
      </c>
      <c r="D95" s="35" t="s">
        <v>1078</v>
      </c>
      <c r="E95" s="33">
        <v>59</v>
      </c>
      <c r="F95" s="34" t="s">
        <v>1088</v>
      </c>
      <c r="G95" s="35" t="s">
        <v>1098</v>
      </c>
      <c r="H95" s="36" t="s">
        <v>1122</v>
      </c>
    </row>
    <row r="96" spans="1:8" hidden="1">
      <c r="A96" s="38">
        <v>95</v>
      </c>
      <c r="B96" s="39" t="s">
        <v>826</v>
      </c>
      <c r="C96" s="39" t="s">
        <v>35</v>
      </c>
      <c r="D96" s="35" t="s">
        <v>1078</v>
      </c>
      <c r="E96" s="33">
        <v>40</v>
      </c>
      <c r="F96" s="34" t="s">
        <v>1085</v>
      </c>
      <c r="G96" s="35" t="s">
        <v>1098</v>
      </c>
      <c r="H96" s="36" t="s">
        <v>1122</v>
      </c>
    </row>
    <row r="97" spans="1:8">
      <c r="A97" s="38">
        <v>96</v>
      </c>
      <c r="B97" s="39" t="s">
        <v>830</v>
      </c>
      <c r="C97" s="39" t="s">
        <v>105</v>
      </c>
      <c r="D97" s="35" t="s">
        <v>1077</v>
      </c>
      <c r="E97" s="33">
        <v>26</v>
      </c>
      <c r="F97" s="34" t="s">
        <v>1082</v>
      </c>
      <c r="G97" s="35" t="s">
        <v>1092</v>
      </c>
      <c r="H97" s="36" t="s">
        <v>1122</v>
      </c>
    </row>
    <row r="98" spans="1:8" hidden="1">
      <c r="A98" s="38">
        <v>97</v>
      </c>
      <c r="B98" s="39" t="s">
        <v>35</v>
      </c>
      <c r="C98" s="39" t="s">
        <v>106</v>
      </c>
      <c r="D98" s="35" t="s">
        <v>1078</v>
      </c>
      <c r="E98" s="33">
        <v>30</v>
      </c>
      <c r="F98" s="34" t="s">
        <v>1083</v>
      </c>
      <c r="G98" s="35" t="s">
        <v>1098</v>
      </c>
      <c r="H98" s="36" t="s">
        <v>1122</v>
      </c>
    </row>
    <row r="99" spans="1:8" hidden="1">
      <c r="A99" s="38">
        <v>98</v>
      </c>
      <c r="B99" s="39" t="s">
        <v>831</v>
      </c>
      <c r="C99" s="39" t="s">
        <v>107</v>
      </c>
      <c r="D99" s="35" t="s">
        <v>1078</v>
      </c>
      <c r="E99" s="33">
        <v>48</v>
      </c>
      <c r="F99" s="34" t="s">
        <v>1086</v>
      </c>
      <c r="G99" s="35" t="s">
        <v>1098</v>
      </c>
      <c r="H99" s="36" t="s">
        <v>1122</v>
      </c>
    </row>
    <row r="100" spans="1:8" hidden="1">
      <c r="A100" s="38">
        <v>99</v>
      </c>
      <c r="B100" s="39" t="s">
        <v>832</v>
      </c>
      <c r="C100" s="39" t="s">
        <v>108</v>
      </c>
      <c r="D100" s="35" t="s">
        <v>1078</v>
      </c>
      <c r="E100" s="33">
        <v>24</v>
      </c>
      <c r="F100" s="34" t="s">
        <v>1081</v>
      </c>
      <c r="G100" s="35" t="s">
        <v>1093</v>
      </c>
      <c r="H100" s="36" t="s">
        <v>1122</v>
      </c>
    </row>
    <row r="101" spans="1:8" hidden="1">
      <c r="A101" s="38">
        <v>100</v>
      </c>
      <c r="B101" s="39" t="s">
        <v>833</v>
      </c>
      <c r="C101" s="39" t="s">
        <v>109</v>
      </c>
      <c r="D101" s="35" t="s">
        <v>1078</v>
      </c>
      <c r="E101" s="33">
        <v>33</v>
      </c>
      <c r="F101" s="34" t="s">
        <v>1083</v>
      </c>
      <c r="G101" s="35" t="s">
        <v>1093</v>
      </c>
      <c r="H101" s="36" t="s">
        <v>1121</v>
      </c>
    </row>
    <row r="102" spans="1:8">
      <c r="A102" s="38">
        <v>101</v>
      </c>
      <c r="B102" s="39" t="s">
        <v>834</v>
      </c>
      <c r="C102" s="39" t="s">
        <v>110</v>
      </c>
      <c r="D102" s="35" t="s">
        <v>1077</v>
      </c>
      <c r="E102" s="33">
        <v>25</v>
      </c>
      <c r="F102" s="34" t="s">
        <v>1082</v>
      </c>
      <c r="G102" s="35" t="s">
        <v>1092</v>
      </c>
      <c r="H102" s="36" t="s">
        <v>1122</v>
      </c>
    </row>
    <row r="103" spans="1:8" hidden="1">
      <c r="A103" s="38">
        <v>102</v>
      </c>
      <c r="B103" s="39" t="s">
        <v>835</v>
      </c>
      <c r="C103" s="39" t="s">
        <v>111</v>
      </c>
      <c r="D103" s="35" t="s">
        <v>1078</v>
      </c>
      <c r="E103" s="33">
        <v>50</v>
      </c>
      <c r="F103" s="34" t="s">
        <v>1087</v>
      </c>
      <c r="G103" s="35" t="s">
        <v>1098</v>
      </c>
      <c r="H103" s="36" t="s">
        <v>1121</v>
      </c>
    </row>
    <row r="104" spans="1:8">
      <c r="A104" s="38">
        <v>103</v>
      </c>
      <c r="B104" s="39" t="s">
        <v>836</v>
      </c>
      <c r="C104" s="39" t="s">
        <v>112</v>
      </c>
      <c r="D104" s="35" t="s">
        <v>1077</v>
      </c>
      <c r="E104" s="33">
        <v>14</v>
      </c>
      <c r="F104" s="34" t="s">
        <v>1079</v>
      </c>
      <c r="G104" s="35" t="s">
        <v>1093</v>
      </c>
      <c r="H104" s="36" t="s">
        <v>1121</v>
      </c>
    </row>
    <row r="105" spans="1:8" hidden="1">
      <c r="A105" s="38">
        <v>104</v>
      </c>
      <c r="B105" s="39" t="s">
        <v>837</v>
      </c>
      <c r="C105" s="39" t="s">
        <v>113</v>
      </c>
      <c r="D105" s="35" t="s">
        <v>1078</v>
      </c>
      <c r="E105" s="33">
        <v>22</v>
      </c>
      <c r="F105" s="34" t="s">
        <v>1081</v>
      </c>
      <c r="G105" s="35" t="s">
        <v>1092</v>
      </c>
      <c r="H105" s="36" t="s">
        <v>1121</v>
      </c>
    </row>
    <row r="106" spans="1:8" hidden="1">
      <c r="A106" s="38">
        <v>105</v>
      </c>
      <c r="B106" s="39" t="s">
        <v>826</v>
      </c>
      <c r="C106" s="39" t="s">
        <v>114</v>
      </c>
      <c r="D106" s="35" t="s">
        <v>1078</v>
      </c>
      <c r="E106" s="33">
        <v>18</v>
      </c>
      <c r="F106" s="34" t="s">
        <v>1080</v>
      </c>
      <c r="G106" s="35" t="s">
        <v>1092</v>
      </c>
      <c r="H106" s="36" t="s">
        <v>1121</v>
      </c>
    </row>
    <row r="107" spans="1:8" hidden="1">
      <c r="A107" s="38">
        <v>106</v>
      </c>
      <c r="B107" s="39" t="s">
        <v>838</v>
      </c>
      <c r="C107" s="39" t="s">
        <v>115</v>
      </c>
      <c r="D107" s="35" t="s">
        <v>1078</v>
      </c>
      <c r="E107" s="33">
        <v>25</v>
      </c>
      <c r="F107" s="34" t="s">
        <v>1082</v>
      </c>
      <c r="G107" s="35" t="s">
        <v>1098</v>
      </c>
      <c r="H107" s="36" t="s">
        <v>1121</v>
      </c>
    </row>
    <row r="108" spans="1:8" hidden="1">
      <c r="A108" s="38">
        <v>107</v>
      </c>
      <c r="B108" s="39" t="s">
        <v>839</v>
      </c>
      <c r="C108" s="39" t="s">
        <v>116</v>
      </c>
      <c r="D108" s="35" t="s">
        <v>1078</v>
      </c>
      <c r="E108" s="33">
        <v>21</v>
      </c>
      <c r="F108" s="34" t="s">
        <v>1081</v>
      </c>
      <c r="G108" s="35" t="s">
        <v>1092</v>
      </c>
      <c r="H108" s="36" t="s">
        <v>1122</v>
      </c>
    </row>
    <row r="109" spans="1:8" hidden="1">
      <c r="A109" s="38">
        <v>108</v>
      </c>
      <c r="B109" s="39" t="s">
        <v>840</v>
      </c>
      <c r="C109" s="39" t="s">
        <v>40</v>
      </c>
      <c r="D109" s="35" t="s">
        <v>1078</v>
      </c>
      <c r="E109" s="33">
        <v>50</v>
      </c>
      <c r="F109" s="34" t="s">
        <v>1087</v>
      </c>
      <c r="G109" s="35" t="s">
        <v>1094</v>
      </c>
      <c r="H109" s="36" t="s">
        <v>1122</v>
      </c>
    </row>
    <row r="110" spans="1:8">
      <c r="A110" s="38">
        <v>109</v>
      </c>
      <c r="B110" s="39" t="s">
        <v>358</v>
      </c>
      <c r="C110" s="39" t="s">
        <v>117</v>
      </c>
      <c r="D110" s="35" t="s">
        <v>1077</v>
      </c>
      <c r="E110" s="33">
        <v>48</v>
      </c>
      <c r="F110" s="34" t="s">
        <v>1086</v>
      </c>
      <c r="G110" s="35" t="s">
        <v>1098</v>
      </c>
      <c r="H110" s="36" t="s">
        <v>1121</v>
      </c>
    </row>
    <row r="111" spans="1:8" hidden="1">
      <c r="A111" s="38">
        <v>110</v>
      </c>
      <c r="B111" s="39" t="s">
        <v>841</v>
      </c>
      <c r="C111" s="39" t="s">
        <v>30</v>
      </c>
      <c r="D111" s="35" t="s">
        <v>1078</v>
      </c>
      <c r="E111" s="33">
        <v>37</v>
      </c>
      <c r="F111" s="34" t="s">
        <v>1084</v>
      </c>
      <c r="G111" s="35" t="s">
        <v>1098</v>
      </c>
      <c r="H111" s="36" t="s">
        <v>1122</v>
      </c>
    </row>
    <row r="112" spans="1:8" hidden="1">
      <c r="A112" s="38">
        <v>111</v>
      </c>
      <c r="B112" s="39" t="s">
        <v>35</v>
      </c>
      <c r="C112" s="39" t="s">
        <v>118</v>
      </c>
      <c r="D112" s="35" t="s">
        <v>1078</v>
      </c>
      <c r="E112" s="33">
        <v>38</v>
      </c>
      <c r="F112" s="34" t="s">
        <v>1084</v>
      </c>
      <c r="G112" s="35" t="s">
        <v>1098</v>
      </c>
      <c r="H112" s="36" t="s">
        <v>1122</v>
      </c>
    </row>
    <row r="113" spans="1:8" hidden="1">
      <c r="A113" s="38">
        <v>112</v>
      </c>
      <c r="B113" s="39" t="s">
        <v>842</v>
      </c>
      <c r="C113" s="39" t="s">
        <v>36</v>
      </c>
      <c r="D113" s="35" t="s">
        <v>1078</v>
      </c>
      <c r="E113" s="33">
        <v>22</v>
      </c>
      <c r="F113" s="34" t="s">
        <v>1081</v>
      </c>
      <c r="G113" s="35" t="s">
        <v>1092</v>
      </c>
      <c r="H113" s="36" t="s">
        <v>1122</v>
      </c>
    </row>
    <row r="114" spans="1:8" hidden="1">
      <c r="A114" s="38">
        <v>113</v>
      </c>
      <c r="B114" s="39" t="s">
        <v>843</v>
      </c>
      <c r="C114" s="39" t="s">
        <v>116</v>
      </c>
      <c r="D114" s="35" t="s">
        <v>1078</v>
      </c>
      <c r="E114" s="33">
        <v>40</v>
      </c>
      <c r="F114" s="34" t="s">
        <v>1085</v>
      </c>
      <c r="G114" s="35" t="s">
        <v>1098</v>
      </c>
      <c r="H114" s="36" t="s">
        <v>1122</v>
      </c>
    </row>
    <row r="115" spans="1:8" hidden="1">
      <c r="A115" s="38">
        <v>114</v>
      </c>
      <c r="B115" s="39" t="s">
        <v>844</v>
      </c>
      <c r="C115" s="39" t="s">
        <v>119</v>
      </c>
      <c r="D115" s="35" t="s">
        <v>1078</v>
      </c>
      <c r="E115" s="33">
        <v>47</v>
      </c>
      <c r="F115" s="34" t="s">
        <v>1086</v>
      </c>
      <c r="G115" s="35" t="s">
        <v>1094</v>
      </c>
      <c r="H115" s="36" t="s">
        <v>1122</v>
      </c>
    </row>
    <row r="116" spans="1:8" hidden="1">
      <c r="A116" s="38">
        <v>115</v>
      </c>
      <c r="B116" s="39" t="s">
        <v>35</v>
      </c>
      <c r="C116" s="39" t="s">
        <v>120</v>
      </c>
      <c r="D116" s="35" t="s">
        <v>1078</v>
      </c>
      <c r="E116" s="33">
        <v>37</v>
      </c>
      <c r="F116" s="34" t="s">
        <v>1084</v>
      </c>
      <c r="G116" s="35" t="s">
        <v>1092</v>
      </c>
      <c r="H116" s="36" t="s">
        <v>1121</v>
      </c>
    </row>
    <row r="117" spans="1:8" hidden="1">
      <c r="A117" s="38">
        <v>116</v>
      </c>
      <c r="B117" s="39" t="s">
        <v>845</v>
      </c>
      <c r="C117" s="39" t="s">
        <v>121</v>
      </c>
      <c r="D117" s="35" t="s">
        <v>1078</v>
      </c>
      <c r="E117" s="33">
        <v>17</v>
      </c>
      <c r="F117" s="34" t="s">
        <v>1080</v>
      </c>
      <c r="G117" s="35" t="s">
        <v>1092</v>
      </c>
      <c r="H117" s="36" t="s">
        <v>1122</v>
      </c>
    </row>
    <row r="118" spans="1:8" hidden="1">
      <c r="A118" s="38">
        <v>117</v>
      </c>
      <c r="B118" s="39" t="s">
        <v>838</v>
      </c>
      <c r="C118" s="39" t="s">
        <v>38</v>
      </c>
      <c r="D118" s="35" t="s">
        <v>1078</v>
      </c>
      <c r="E118" s="33">
        <v>26</v>
      </c>
      <c r="F118" s="34" t="s">
        <v>1082</v>
      </c>
      <c r="G118" s="35" t="s">
        <v>1098</v>
      </c>
      <c r="H118" s="36" t="s">
        <v>1122</v>
      </c>
    </row>
    <row r="119" spans="1:8">
      <c r="A119" s="38">
        <v>118</v>
      </c>
      <c r="B119" s="39" t="s">
        <v>409</v>
      </c>
      <c r="C119" s="39" t="s">
        <v>122</v>
      </c>
      <c r="D119" s="35" t="s">
        <v>1077</v>
      </c>
      <c r="E119" s="33">
        <v>20</v>
      </c>
      <c r="F119" s="34" t="s">
        <v>1081</v>
      </c>
      <c r="G119" s="35" t="s">
        <v>1092</v>
      </c>
      <c r="H119" s="36" t="s">
        <v>1122</v>
      </c>
    </row>
    <row r="120" spans="1:8" hidden="1">
      <c r="A120" s="38">
        <v>119</v>
      </c>
      <c r="B120" s="39" t="s">
        <v>35</v>
      </c>
      <c r="C120" s="39" t="s">
        <v>118</v>
      </c>
      <c r="D120" s="35" t="s">
        <v>1078</v>
      </c>
      <c r="E120" s="33">
        <v>19</v>
      </c>
      <c r="F120" s="34" t="s">
        <v>1080</v>
      </c>
      <c r="G120" s="35" t="s">
        <v>1092</v>
      </c>
      <c r="H120" s="36" t="s">
        <v>1122</v>
      </c>
    </row>
    <row r="121" spans="1:8">
      <c r="A121" s="38">
        <v>120</v>
      </c>
      <c r="B121" s="39" t="s">
        <v>846</v>
      </c>
      <c r="C121" s="39" t="s">
        <v>123</v>
      </c>
      <c r="D121" s="35" t="s">
        <v>1077</v>
      </c>
      <c r="E121" s="33">
        <v>38</v>
      </c>
      <c r="F121" s="34" t="s">
        <v>1084</v>
      </c>
      <c r="G121" s="35" t="s">
        <v>1094</v>
      </c>
      <c r="H121" s="36" t="s">
        <v>1121</v>
      </c>
    </row>
    <row r="122" spans="1:8">
      <c r="A122" s="38">
        <v>121</v>
      </c>
      <c r="B122" s="39" t="s">
        <v>790</v>
      </c>
      <c r="C122" s="39" t="s">
        <v>124</v>
      </c>
      <c r="D122" s="35" t="s">
        <v>1077</v>
      </c>
      <c r="E122" s="33">
        <v>39</v>
      </c>
      <c r="F122" s="34" t="s">
        <v>1084</v>
      </c>
      <c r="G122" s="35" t="s">
        <v>1092</v>
      </c>
      <c r="H122" s="36" t="s">
        <v>1122</v>
      </c>
    </row>
    <row r="123" spans="1:8">
      <c r="A123" s="38">
        <v>122</v>
      </c>
      <c r="B123" s="39" t="s">
        <v>847</v>
      </c>
      <c r="C123" s="39" t="s">
        <v>125</v>
      </c>
      <c r="D123" s="35" t="s">
        <v>1077</v>
      </c>
      <c r="E123" s="33">
        <v>27</v>
      </c>
      <c r="F123" s="34" t="s">
        <v>1082</v>
      </c>
      <c r="G123" s="35" t="s">
        <v>1092</v>
      </c>
      <c r="H123" s="36" t="s">
        <v>1122</v>
      </c>
    </row>
    <row r="124" spans="1:8" hidden="1">
      <c r="A124" s="38">
        <v>123</v>
      </c>
      <c r="B124" s="39" t="s">
        <v>35</v>
      </c>
      <c r="C124" s="39" t="s">
        <v>126</v>
      </c>
      <c r="D124" s="35" t="s">
        <v>1078</v>
      </c>
      <c r="E124" s="33">
        <v>22</v>
      </c>
      <c r="F124" s="34" t="s">
        <v>1081</v>
      </c>
      <c r="G124" s="35" t="s">
        <v>1094</v>
      </c>
      <c r="H124" s="36" t="s">
        <v>1121</v>
      </c>
    </row>
    <row r="125" spans="1:8" hidden="1">
      <c r="A125" s="38">
        <v>124</v>
      </c>
      <c r="B125" s="39" t="s">
        <v>35</v>
      </c>
      <c r="C125" s="39" t="s">
        <v>127</v>
      </c>
      <c r="D125" s="35" t="s">
        <v>1078</v>
      </c>
      <c r="E125" s="33">
        <v>28</v>
      </c>
      <c r="F125" s="34" t="s">
        <v>1082</v>
      </c>
      <c r="G125" s="35" t="s">
        <v>1094</v>
      </c>
      <c r="H125" s="36" t="s">
        <v>1122</v>
      </c>
    </row>
    <row r="126" spans="1:8">
      <c r="A126" s="38">
        <v>125</v>
      </c>
      <c r="B126" s="39" t="s">
        <v>848</v>
      </c>
      <c r="C126" s="39" t="s">
        <v>127</v>
      </c>
      <c r="D126" s="35" t="s">
        <v>1077</v>
      </c>
      <c r="E126" s="33">
        <v>17</v>
      </c>
      <c r="F126" s="34" t="s">
        <v>1080</v>
      </c>
      <c r="G126" s="35" t="s">
        <v>1094</v>
      </c>
      <c r="H126" s="36" t="s">
        <v>1122</v>
      </c>
    </row>
    <row r="127" spans="1:8">
      <c r="A127" s="38">
        <v>126</v>
      </c>
      <c r="B127" s="39" t="s">
        <v>796</v>
      </c>
      <c r="C127" s="39" t="s">
        <v>128</v>
      </c>
      <c r="D127" s="35" t="s">
        <v>1077</v>
      </c>
      <c r="E127" s="33">
        <v>29</v>
      </c>
      <c r="F127" s="34" t="s">
        <v>1082</v>
      </c>
      <c r="G127" s="35" t="s">
        <v>1092</v>
      </c>
      <c r="H127" s="36" t="s">
        <v>1122</v>
      </c>
    </row>
    <row r="128" spans="1:8">
      <c r="A128" s="38">
        <v>127</v>
      </c>
      <c r="B128" s="39" t="s">
        <v>849</v>
      </c>
      <c r="C128" s="39" t="s">
        <v>129</v>
      </c>
      <c r="D128" s="35" t="s">
        <v>1077</v>
      </c>
      <c r="E128" s="33">
        <v>24</v>
      </c>
      <c r="F128" s="34" t="s">
        <v>1081</v>
      </c>
      <c r="G128" s="35" t="s">
        <v>1092</v>
      </c>
      <c r="H128" s="36" t="s">
        <v>1122</v>
      </c>
    </row>
    <row r="129" spans="1:8">
      <c r="A129" s="38">
        <v>128</v>
      </c>
      <c r="B129" s="39" t="s">
        <v>850</v>
      </c>
      <c r="C129" s="39" t="s">
        <v>130</v>
      </c>
      <c r="D129" s="35" t="s">
        <v>1077</v>
      </c>
      <c r="E129" s="33">
        <v>26</v>
      </c>
      <c r="F129" s="34" t="s">
        <v>1082</v>
      </c>
      <c r="G129" s="35" t="s">
        <v>1092</v>
      </c>
      <c r="H129" s="36" t="s">
        <v>1122</v>
      </c>
    </row>
    <row r="130" spans="1:8">
      <c r="A130" s="38">
        <v>129</v>
      </c>
      <c r="B130" s="39" t="s">
        <v>851</v>
      </c>
      <c r="C130" s="39" t="s">
        <v>131</v>
      </c>
      <c r="D130" s="35" t="s">
        <v>1077</v>
      </c>
      <c r="E130" s="33">
        <v>24</v>
      </c>
      <c r="F130" s="34" t="s">
        <v>1081</v>
      </c>
      <c r="G130" s="35" t="s">
        <v>1092</v>
      </c>
      <c r="H130" s="36" t="s">
        <v>1122</v>
      </c>
    </row>
    <row r="131" spans="1:8" hidden="1">
      <c r="A131" s="38">
        <v>130</v>
      </c>
      <c r="B131" s="39" t="s">
        <v>852</v>
      </c>
      <c r="C131" s="39" t="s">
        <v>40</v>
      </c>
      <c r="D131" s="35" t="s">
        <v>1078</v>
      </c>
      <c r="E131" s="33">
        <v>24</v>
      </c>
      <c r="F131" s="34" t="s">
        <v>1081</v>
      </c>
      <c r="G131" s="35" t="s">
        <v>1094</v>
      </c>
      <c r="H131" s="36" t="s">
        <v>1122</v>
      </c>
    </row>
    <row r="132" spans="1:8" hidden="1">
      <c r="A132" s="38">
        <v>131</v>
      </c>
      <c r="B132" s="39" t="s">
        <v>826</v>
      </c>
      <c r="C132" s="39" t="s">
        <v>132</v>
      </c>
      <c r="D132" s="35" t="s">
        <v>1078</v>
      </c>
      <c r="E132" s="33">
        <v>38</v>
      </c>
      <c r="F132" s="34" t="s">
        <v>1084</v>
      </c>
      <c r="G132" s="35" t="s">
        <v>1092</v>
      </c>
      <c r="H132" s="36" t="s">
        <v>1122</v>
      </c>
    </row>
    <row r="133" spans="1:8">
      <c r="A133" s="38">
        <v>132</v>
      </c>
      <c r="B133" s="39" t="s">
        <v>358</v>
      </c>
      <c r="C133" s="39" t="s">
        <v>133</v>
      </c>
      <c r="D133" s="35" t="s">
        <v>1077</v>
      </c>
      <c r="E133" s="33">
        <v>23</v>
      </c>
      <c r="F133" s="34" t="s">
        <v>1081</v>
      </c>
      <c r="G133" s="35" t="s">
        <v>1092</v>
      </c>
      <c r="H133" s="36" t="s">
        <v>1122</v>
      </c>
    </row>
    <row r="134" spans="1:8" hidden="1">
      <c r="A134" s="38">
        <v>133</v>
      </c>
      <c r="B134" s="39" t="s">
        <v>35</v>
      </c>
      <c r="C134" s="39" t="s">
        <v>134</v>
      </c>
      <c r="D134" s="35" t="s">
        <v>1078</v>
      </c>
      <c r="E134" s="33">
        <v>25</v>
      </c>
      <c r="F134" s="34" t="s">
        <v>1082</v>
      </c>
      <c r="G134" s="35" t="s">
        <v>1098</v>
      </c>
      <c r="H134" s="36" t="s">
        <v>1121</v>
      </c>
    </row>
    <row r="135" spans="1:8">
      <c r="A135" s="38">
        <v>134</v>
      </c>
      <c r="B135" s="39" t="s">
        <v>853</v>
      </c>
      <c r="C135" s="39" t="s">
        <v>135</v>
      </c>
      <c r="D135" s="35" t="s">
        <v>1077</v>
      </c>
      <c r="E135" s="33">
        <v>21</v>
      </c>
      <c r="F135" s="34" t="s">
        <v>1081</v>
      </c>
      <c r="G135" s="35" t="s">
        <v>1098</v>
      </c>
      <c r="H135" s="36" t="s">
        <v>1121</v>
      </c>
    </row>
    <row r="136" spans="1:8">
      <c r="A136" s="38">
        <v>135</v>
      </c>
      <c r="B136" s="39" t="s">
        <v>734</v>
      </c>
      <c r="C136" s="39" t="s">
        <v>136</v>
      </c>
      <c r="D136" s="35" t="s">
        <v>1077</v>
      </c>
      <c r="E136" s="33">
        <v>23</v>
      </c>
      <c r="F136" s="34" t="s">
        <v>1081</v>
      </c>
      <c r="G136" s="35" t="s">
        <v>1092</v>
      </c>
      <c r="H136" s="36" t="s">
        <v>1121</v>
      </c>
    </row>
    <row r="137" spans="1:8">
      <c r="A137" s="38">
        <v>136</v>
      </c>
      <c r="B137" s="39" t="s">
        <v>854</v>
      </c>
      <c r="C137" s="39" t="s">
        <v>137</v>
      </c>
      <c r="D137" s="35" t="s">
        <v>1077</v>
      </c>
      <c r="E137" s="33">
        <v>17</v>
      </c>
      <c r="F137" s="34" t="s">
        <v>1080</v>
      </c>
      <c r="G137" s="35" t="s">
        <v>1092</v>
      </c>
      <c r="H137" s="36" t="s">
        <v>1122</v>
      </c>
    </row>
    <row r="138" spans="1:8">
      <c r="A138" s="38">
        <v>137</v>
      </c>
      <c r="B138" s="39" t="s">
        <v>815</v>
      </c>
      <c r="C138" s="39" t="s">
        <v>138</v>
      </c>
      <c r="D138" s="35" t="s">
        <v>1077</v>
      </c>
      <c r="E138" s="33">
        <v>60</v>
      </c>
      <c r="F138" s="34" t="s">
        <v>1089</v>
      </c>
      <c r="G138" s="35" t="s">
        <v>1094</v>
      </c>
      <c r="H138" s="36" t="s">
        <v>1122</v>
      </c>
    </row>
    <row r="139" spans="1:8">
      <c r="A139" s="38">
        <v>138</v>
      </c>
      <c r="B139" s="39" t="s">
        <v>432</v>
      </c>
      <c r="C139" s="39" t="s">
        <v>139</v>
      </c>
      <c r="D139" s="35" t="s">
        <v>1077</v>
      </c>
      <c r="E139" s="33">
        <v>66</v>
      </c>
      <c r="F139" s="34" t="s">
        <v>1090</v>
      </c>
      <c r="G139" s="35" t="s">
        <v>1092</v>
      </c>
      <c r="H139" s="36" t="s">
        <v>1123</v>
      </c>
    </row>
    <row r="140" spans="1:8">
      <c r="A140" s="38">
        <v>139</v>
      </c>
      <c r="B140" s="39" t="s">
        <v>855</v>
      </c>
      <c r="C140" s="39" t="s">
        <v>140</v>
      </c>
      <c r="D140" s="35" t="s">
        <v>1077</v>
      </c>
      <c r="E140" s="33">
        <v>40</v>
      </c>
      <c r="F140" s="34" t="s">
        <v>1085</v>
      </c>
      <c r="G140" s="35" t="s">
        <v>1092</v>
      </c>
      <c r="H140" s="36" t="s">
        <v>1122</v>
      </c>
    </row>
    <row r="141" spans="1:8">
      <c r="A141" s="38">
        <v>140</v>
      </c>
      <c r="B141" s="39" t="s">
        <v>790</v>
      </c>
      <c r="C141" s="39" t="s">
        <v>141</v>
      </c>
      <c r="D141" s="35" t="s">
        <v>1077</v>
      </c>
      <c r="E141" s="33">
        <v>51</v>
      </c>
      <c r="F141" s="34" t="s">
        <v>1087</v>
      </c>
      <c r="G141" s="35" t="s">
        <v>1092</v>
      </c>
      <c r="H141" s="36" t="s">
        <v>1123</v>
      </c>
    </row>
    <row r="142" spans="1:8" hidden="1">
      <c r="A142" s="38">
        <v>141</v>
      </c>
      <c r="B142" s="39" t="s">
        <v>856</v>
      </c>
      <c r="C142" s="39" t="s">
        <v>142</v>
      </c>
      <c r="D142" s="35" t="s">
        <v>1078</v>
      </c>
      <c r="E142" s="33">
        <v>48</v>
      </c>
      <c r="F142" s="34" t="s">
        <v>1086</v>
      </c>
      <c r="G142" s="35" t="s">
        <v>1094</v>
      </c>
      <c r="H142" s="36" t="s">
        <v>1122</v>
      </c>
    </row>
    <row r="143" spans="1:8" hidden="1">
      <c r="A143" s="38">
        <v>142</v>
      </c>
      <c r="B143" s="39" t="s">
        <v>857</v>
      </c>
      <c r="C143" s="39" t="s">
        <v>143</v>
      </c>
      <c r="D143" s="35" t="s">
        <v>1078</v>
      </c>
      <c r="E143" s="33">
        <v>50</v>
      </c>
      <c r="F143" s="34" t="s">
        <v>1087</v>
      </c>
      <c r="G143" s="35" t="s">
        <v>1094</v>
      </c>
      <c r="H143" s="36" t="s">
        <v>1121</v>
      </c>
    </row>
    <row r="144" spans="1:8" hidden="1">
      <c r="A144" s="38">
        <v>143</v>
      </c>
      <c r="B144" s="39" t="s">
        <v>497</v>
      </c>
      <c r="C144" s="39" t="s">
        <v>144</v>
      </c>
      <c r="D144" s="35" t="s">
        <v>1078</v>
      </c>
      <c r="E144" s="33">
        <v>35</v>
      </c>
      <c r="F144" s="34" t="s">
        <v>1084</v>
      </c>
      <c r="G144" s="35" t="s">
        <v>1092</v>
      </c>
      <c r="H144" s="36" t="s">
        <v>1121</v>
      </c>
    </row>
    <row r="145" spans="1:8" hidden="1">
      <c r="A145" s="38">
        <v>144</v>
      </c>
      <c r="B145" s="39" t="s">
        <v>858</v>
      </c>
      <c r="C145" s="39" t="s">
        <v>145</v>
      </c>
      <c r="D145" s="35" t="s">
        <v>1078</v>
      </c>
      <c r="E145" s="33">
        <v>27</v>
      </c>
      <c r="F145" s="34" t="s">
        <v>1082</v>
      </c>
      <c r="G145" s="35" t="s">
        <v>1205</v>
      </c>
      <c r="H145" s="36" t="s">
        <v>1121</v>
      </c>
    </row>
    <row r="146" spans="1:8" hidden="1">
      <c r="A146" s="38">
        <v>145</v>
      </c>
      <c r="B146" s="39" t="s">
        <v>859</v>
      </c>
      <c r="C146" s="39" t="s">
        <v>115</v>
      </c>
      <c r="D146" s="35" t="s">
        <v>1078</v>
      </c>
      <c r="E146" s="33">
        <v>22</v>
      </c>
      <c r="F146" s="34" t="s">
        <v>1081</v>
      </c>
      <c r="G146" s="35" t="s">
        <v>1092</v>
      </c>
      <c r="H146" s="36" t="s">
        <v>1122</v>
      </c>
    </row>
    <row r="147" spans="1:8">
      <c r="A147" s="38">
        <v>146</v>
      </c>
      <c r="B147" s="39" t="s">
        <v>860</v>
      </c>
      <c r="C147" s="39" t="s">
        <v>146</v>
      </c>
      <c r="D147" s="35" t="s">
        <v>1077</v>
      </c>
      <c r="E147" s="33">
        <v>56</v>
      </c>
      <c r="F147" s="34" t="s">
        <v>1088</v>
      </c>
      <c r="G147" s="35" t="s">
        <v>1098</v>
      </c>
      <c r="H147" s="36" t="s">
        <v>1122</v>
      </c>
    </row>
    <row r="148" spans="1:8">
      <c r="A148" s="38">
        <v>147</v>
      </c>
      <c r="B148" s="39" t="s">
        <v>358</v>
      </c>
      <c r="C148" s="39" t="s">
        <v>147</v>
      </c>
      <c r="D148" s="35" t="s">
        <v>1077</v>
      </c>
      <c r="E148" s="33">
        <v>38</v>
      </c>
      <c r="F148" s="34" t="s">
        <v>1084</v>
      </c>
      <c r="G148" s="35" t="s">
        <v>1095</v>
      </c>
      <c r="H148" s="36" t="s">
        <v>1122</v>
      </c>
    </row>
    <row r="149" spans="1:8">
      <c r="A149" s="38">
        <v>148</v>
      </c>
      <c r="B149" s="39" t="s">
        <v>861</v>
      </c>
      <c r="C149" s="39" t="s">
        <v>148</v>
      </c>
      <c r="D149" s="35" t="s">
        <v>1077</v>
      </c>
      <c r="E149" s="33">
        <v>42</v>
      </c>
      <c r="F149" s="34" t="s">
        <v>1085</v>
      </c>
      <c r="G149" s="35" t="s">
        <v>1094</v>
      </c>
      <c r="H149" s="36" t="s">
        <v>1122</v>
      </c>
    </row>
    <row r="150" spans="1:8" hidden="1">
      <c r="A150" s="38">
        <v>149</v>
      </c>
      <c r="B150" s="39" t="s">
        <v>862</v>
      </c>
      <c r="C150" s="39" t="s">
        <v>149</v>
      </c>
      <c r="D150" s="35" t="s">
        <v>1078</v>
      </c>
      <c r="E150" s="33">
        <v>24</v>
      </c>
      <c r="F150" s="34" t="s">
        <v>1081</v>
      </c>
      <c r="G150" s="35" t="s">
        <v>1094</v>
      </c>
      <c r="H150" s="36" t="s">
        <v>1122</v>
      </c>
    </row>
    <row r="151" spans="1:8" hidden="1">
      <c r="A151" s="38">
        <v>150</v>
      </c>
      <c r="B151" s="39" t="s">
        <v>845</v>
      </c>
      <c r="C151" s="39" t="s">
        <v>89</v>
      </c>
      <c r="D151" s="35" t="s">
        <v>1078</v>
      </c>
      <c r="E151" s="33">
        <v>22</v>
      </c>
      <c r="F151" s="34" t="s">
        <v>1081</v>
      </c>
      <c r="G151" s="35" t="s">
        <v>1094</v>
      </c>
      <c r="H151" s="36" t="s">
        <v>1121</v>
      </c>
    </row>
    <row r="152" spans="1:8" hidden="1">
      <c r="A152" s="38">
        <v>151</v>
      </c>
      <c r="B152" s="39" t="s">
        <v>863</v>
      </c>
      <c r="C152" s="39" t="s">
        <v>27</v>
      </c>
      <c r="D152" s="35" t="s">
        <v>1078</v>
      </c>
      <c r="E152" s="33">
        <v>38</v>
      </c>
      <c r="F152" s="34" t="s">
        <v>1084</v>
      </c>
      <c r="G152" s="35" t="s">
        <v>1098</v>
      </c>
      <c r="H152" s="36" t="s">
        <v>1122</v>
      </c>
    </row>
    <row r="153" spans="1:8" hidden="1">
      <c r="A153" s="38">
        <v>152</v>
      </c>
      <c r="B153" s="39" t="s">
        <v>864</v>
      </c>
      <c r="C153" s="39" t="s">
        <v>150</v>
      </c>
      <c r="D153" s="35" t="s">
        <v>1078</v>
      </c>
      <c r="E153" s="33">
        <v>56</v>
      </c>
      <c r="F153" s="34" t="s">
        <v>1088</v>
      </c>
      <c r="G153" s="35" t="s">
        <v>1094</v>
      </c>
      <c r="H153" s="36" t="s">
        <v>1122</v>
      </c>
    </row>
    <row r="154" spans="1:8" hidden="1">
      <c r="A154" s="38">
        <v>153</v>
      </c>
      <c r="B154" s="39" t="s">
        <v>359</v>
      </c>
      <c r="C154" s="39" t="s">
        <v>151</v>
      </c>
      <c r="D154" s="35" t="s">
        <v>1078</v>
      </c>
      <c r="E154" s="33">
        <v>22</v>
      </c>
      <c r="F154" s="34" t="s">
        <v>1081</v>
      </c>
      <c r="G154" s="35" t="s">
        <v>1098</v>
      </c>
      <c r="H154" s="36" t="s">
        <v>1122</v>
      </c>
    </row>
    <row r="155" spans="1:8" hidden="1">
      <c r="A155" s="38">
        <v>154</v>
      </c>
      <c r="B155" s="39" t="s">
        <v>497</v>
      </c>
      <c r="C155" s="39" t="s">
        <v>152</v>
      </c>
      <c r="D155" s="35" t="s">
        <v>1078</v>
      </c>
      <c r="E155" s="33">
        <v>28</v>
      </c>
      <c r="F155" s="34" t="s">
        <v>1082</v>
      </c>
      <c r="G155" s="35" t="s">
        <v>1094</v>
      </c>
      <c r="H155" s="36" t="s">
        <v>1122</v>
      </c>
    </row>
    <row r="156" spans="1:8">
      <c r="A156" s="38">
        <v>155</v>
      </c>
      <c r="B156" s="39" t="s">
        <v>807</v>
      </c>
      <c r="C156" s="39" t="s">
        <v>153</v>
      </c>
      <c r="D156" s="35" t="s">
        <v>1077</v>
      </c>
      <c r="E156" s="33">
        <v>12</v>
      </c>
      <c r="F156" s="34" t="s">
        <v>1079</v>
      </c>
      <c r="G156" s="35" t="s">
        <v>1205</v>
      </c>
      <c r="H156" s="36" t="s">
        <v>1121</v>
      </c>
    </row>
    <row r="157" spans="1:8" hidden="1">
      <c r="A157" s="38">
        <v>156</v>
      </c>
      <c r="B157" s="39" t="s">
        <v>810</v>
      </c>
      <c r="C157" s="39" t="s">
        <v>154</v>
      </c>
      <c r="D157" s="35" t="s">
        <v>1078</v>
      </c>
      <c r="E157" s="33">
        <v>24</v>
      </c>
      <c r="F157" s="34" t="s">
        <v>1081</v>
      </c>
      <c r="G157" s="35" t="s">
        <v>1205</v>
      </c>
      <c r="H157" s="36" t="s">
        <v>1122</v>
      </c>
    </row>
    <row r="158" spans="1:8" hidden="1">
      <c r="A158" s="38">
        <v>157</v>
      </c>
      <c r="B158" s="39" t="s">
        <v>35</v>
      </c>
      <c r="C158" s="39" t="s">
        <v>155</v>
      </c>
      <c r="D158" s="35" t="s">
        <v>1078</v>
      </c>
      <c r="E158" s="33">
        <v>39</v>
      </c>
      <c r="F158" s="34" t="s">
        <v>1084</v>
      </c>
      <c r="G158" s="35" t="s">
        <v>1095</v>
      </c>
      <c r="H158" s="36" t="s">
        <v>1122</v>
      </c>
    </row>
    <row r="159" spans="1:8" hidden="1">
      <c r="A159" s="38">
        <v>158</v>
      </c>
      <c r="B159" s="39" t="s">
        <v>865</v>
      </c>
      <c r="C159" s="39" t="s">
        <v>156</v>
      </c>
      <c r="D159" s="35" t="s">
        <v>1078</v>
      </c>
      <c r="E159" s="33">
        <v>22</v>
      </c>
      <c r="F159" s="34" t="s">
        <v>1081</v>
      </c>
      <c r="G159" s="35" t="s">
        <v>1098</v>
      </c>
      <c r="H159" s="36" t="s">
        <v>1121</v>
      </c>
    </row>
    <row r="160" spans="1:8" hidden="1">
      <c r="A160" s="38">
        <v>159</v>
      </c>
      <c r="B160" s="39" t="s">
        <v>866</v>
      </c>
      <c r="C160" s="39" t="s">
        <v>157</v>
      </c>
      <c r="D160" s="35" t="s">
        <v>1078</v>
      </c>
      <c r="E160" s="33">
        <v>40</v>
      </c>
      <c r="F160" s="34" t="s">
        <v>1085</v>
      </c>
      <c r="G160" s="35" t="s">
        <v>1094</v>
      </c>
      <c r="H160" s="36" t="s">
        <v>1122</v>
      </c>
    </row>
    <row r="161" spans="1:8" hidden="1">
      <c r="A161" s="38">
        <v>160</v>
      </c>
      <c r="B161" s="39" t="s">
        <v>826</v>
      </c>
      <c r="C161" s="39" t="s">
        <v>158</v>
      </c>
      <c r="D161" s="35" t="s">
        <v>1078</v>
      </c>
      <c r="E161" s="33">
        <v>17</v>
      </c>
      <c r="F161" s="34" t="s">
        <v>1080</v>
      </c>
      <c r="G161" s="35" t="s">
        <v>1093</v>
      </c>
      <c r="H161" s="36" t="s">
        <v>1123</v>
      </c>
    </row>
    <row r="162" spans="1:8" hidden="1">
      <c r="A162" s="38">
        <v>161</v>
      </c>
      <c r="B162" s="39" t="s">
        <v>256</v>
      </c>
      <c r="C162" s="39" t="s">
        <v>159</v>
      </c>
      <c r="D162" s="35" t="s">
        <v>1078</v>
      </c>
      <c r="E162" s="33">
        <v>39</v>
      </c>
      <c r="F162" s="34" t="s">
        <v>1084</v>
      </c>
      <c r="G162" s="35" t="s">
        <v>1094</v>
      </c>
      <c r="H162" s="36" t="s">
        <v>1121</v>
      </c>
    </row>
    <row r="163" spans="1:8" hidden="1">
      <c r="A163" s="38">
        <v>162</v>
      </c>
      <c r="B163" s="39" t="s">
        <v>867</v>
      </c>
      <c r="C163" s="39" t="s">
        <v>142</v>
      </c>
      <c r="D163" s="35" t="s">
        <v>1078</v>
      </c>
      <c r="E163" s="33">
        <v>50</v>
      </c>
      <c r="F163" s="34" t="s">
        <v>1087</v>
      </c>
      <c r="G163" s="35" t="s">
        <v>1098</v>
      </c>
      <c r="H163" s="36" t="s">
        <v>1122</v>
      </c>
    </row>
    <row r="164" spans="1:8" hidden="1">
      <c r="A164" s="38">
        <v>163</v>
      </c>
      <c r="B164" s="39" t="s">
        <v>35</v>
      </c>
      <c r="C164" s="39" t="s">
        <v>160</v>
      </c>
      <c r="D164" s="35" t="s">
        <v>1078</v>
      </c>
      <c r="E164" s="33">
        <v>21</v>
      </c>
      <c r="F164" s="34" t="s">
        <v>1081</v>
      </c>
      <c r="G164" s="35" t="s">
        <v>1092</v>
      </c>
      <c r="H164" s="36" t="s">
        <v>1121</v>
      </c>
    </row>
    <row r="165" spans="1:8" hidden="1">
      <c r="A165" s="38">
        <v>164</v>
      </c>
      <c r="B165" s="39" t="s">
        <v>256</v>
      </c>
      <c r="C165" s="39" t="s">
        <v>161</v>
      </c>
      <c r="D165" s="35" t="s">
        <v>1078</v>
      </c>
      <c r="E165" s="33">
        <v>21</v>
      </c>
      <c r="F165" s="34" t="s">
        <v>1081</v>
      </c>
      <c r="G165" s="35" t="s">
        <v>1094</v>
      </c>
      <c r="H165" s="36" t="s">
        <v>1122</v>
      </c>
    </row>
    <row r="166" spans="1:8" hidden="1">
      <c r="A166" s="38">
        <v>165</v>
      </c>
      <c r="B166" s="39" t="s">
        <v>845</v>
      </c>
      <c r="C166" s="39" t="s">
        <v>162</v>
      </c>
      <c r="D166" s="35" t="s">
        <v>1078</v>
      </c>
      <c r="E166" s="33">
        <v>30</v>
      </c>
      <c r="F166" s="34" t="s">
        <v>1083</v>
      </c>
      <c r="G166" s="35" t="s">
        <v>1094</v>
      </c>
      <c r="H166" s="36" t="s">
        <v>1122</v>
      </c>
    </row>
    <row r="167" spans="1:8" hidden="1">
      <c r="A167" s="38">
        <v>166</v>
      </c>
      <c r="B167" s="39" t="s">
        <v>858</v>
      </c>
      <c r="C167" s="39" t="s">
        <v>38</v>
      </c>
      <c r="D167" s="35" t="s">
        <v>1078</v>
      </c>
      <c r="E167" s="33">
        <v>31</v>
      </c>
      <c r="F167" s="34" t="s">
        <v>1083</v>
      </c>
      <c r="G167" s="35" t="s">
        <v>1205</v>
      </c>
      <c r="H167" s="36" t="s">
        <v>1122</v>
      </c>
    </row>
    <row r="168" spans="1:8" hidden="1">
      <c r="A168" s="38">
        <v>167</v>
      </c>
      <c r="B168" s="39" t="s">
        <v>497</v>
      </c>
      <c r="C168" s="39" t="s">
        <v>163</v>
      </c>
      <c r="D168" s="35" t="s">
        <v>1078</v>
      </c>
      <c r="E168" s="33">
        <v>38</v>
      </c>
      <c r="F168" s="34" t="s">
        <v>1084</v>
      </c>
      <c r="G168" s="35" t="s">
        <v>1094</v>
      </c>
      <c r="H168" s="36" t="s">
        <v>1122</v>
      </c>
    </row>
    <row r="169" spans="1:8" hidden="1">
      <c r="A169" s="38">
        <v>168</v>
      </c>
      <c r="B169" s="39" t="s">
        <v>814</v>
      </c>
      <c r="C169" s="39" t="s">
        <v>164</v>
      </c>
      <c r="D169" s="35" t="s">
        <v>1078</v>
      </c>
      <c r="E169" s="33">
        <v>22</v>
      </c>
      <c r="F169" s="34" t="s">
        <v>1081</v>
      </c>
      <c r="G169" s="35" t="s">
        <v>1093</v>
      </c>
      <c r="H169" s="36" t="s">
        <v>1122</v>
      </c>
    </row>
    <row r="170" spans="1:8" hidden="1">
      <c r="A170" s="38">
        <v>169</v>
      </c>
      <c r="B170" s="39" t="s">
        <v>868</v>
      </c>
      <c r="C170" s="39" t="s">
        <v>164</v>
      </c>
      <c r="D170" s="35" t="s">
        <v>1078</v>
      </c>
      <c r="E170" s="33">
        <v>20</v>
      </c>
      <c r="F170" s="34" t="s">
        <v>1081</v>
      </c>
      <c r="G170" s="35" t="s">
        <v>1093</v>
      </c>
      <c r="H170" s="36" t="s">
        <v>1122</v>
      </c>
    </row>
    <row r="171" spans="1:8">
      <c r="A171" s="38">
        <v>170</v>
      </c>
      <c r="B171" s="39" t="s">
        <v>358</v>
      </c>
      <c r="C171" s="39" t="s">
        <v>165</v>
      </c>
      <c r="D171" s="35" t="s">
        <v>1077</v>
      </c>
      <c r="E171" s="33">
        <v>31</v>
      </c>
      <c r="F171" s="34" t="s">
        <v>1083</v>
      </c>
      <c r="G171" s="35" t="s">
        <v>1092</v>
      </c>
      <c r="H171" s="36" t="s">
        <v>1122</v>
      </c>
    </row>
    <row r="172" spans="1:8" hidden="1">
      <c r="A172" s="38">
        <v>171</v>
      </c>
      <c r="B172" s="39" t="s">
        <v>480</v>
      </c>
      <c r="C172" s="39" t="s">
        <v>94</v>
      </c>
      <c r="D172" s="35" t="s">
        <v>1078</v>
      </c>
      <c r="E172" s="33">
        <v>26</v>
      </c>
      <c r="F172" s="34" t="s">
        <v>1082</v>
      </c>
      <c r="G172" s="35" t="s">
        <v>1093</v>
      </c>
      <c r="H172" s="36" t="s">
        <v>1122</v>
      </c>
    </row>
    <row r="173" spans="1:8" hidden="1">
      <c r="A173" s="38">
        <v>172</v>
      </c>
      <c r="B173" s="39" t="s">
        <v>35</v>
      </c>
      <c r="C173" s="39" t="s">
        <v>74</v>
      </c>
      <c r="D173" s="35" t="s">
        <v>1078</v>
      </c>
      <c r="E173" s="33">
        <v>18</v>
      </c>
      <c r="F173" s="34" t="s">
        <v>1080</v>
      </c>
      <c r="G173" s="35" t="s">
        <v>1095</v>
      </c>
      <c r="H173" s="36" t="s">
        <v>1122</v>
      </c>
    </row>
    <row r="174" spans="1:8" hidden="1">
      <c r="A174" s="38">
        <v>173</v>
      </c>
      <c r="B174" s="39" t="s">
        <v>35</v>
      </c>
      <c r="C174" s="39" t="s">
        <v>166</v>
      </c>
      <c r="D174" s="35" t="s">
        <v>1078</v>
      </c>
      <c r="E174" s="33">
        <v>22</v>
      </c>
      <c r="F174" s="34" t="s">
        <v>1081</v>
      </c>
      <c r="G174" s="35" t="s">
        <v>1098</v>
      </c>
      <c r="H174" s="36" t="s">
        <v>1123</v>
      </c>
    </row>
    <row r="175" spans="1:8">
      <c r="A175" s="38">
        <v>174</v>
      </c>
      <c r="B175" s="39" t="s">
        <v>796</v>
      </c>
      <c r="C175" s="39" t="s">
        <v>167</v>
      </c>
      <c r="D175" s="35" t="s">
        <v>1077</v>
      </c>
      <c r="E175" s="33">
        <v>16</v>
      </c>
      <c r="F175" s="34" t="s">
        <v>1080</v>
      </c>
      <c r="G175" s="35" t="s">
        <v>1098</v>
      </c>
      <c r="H175" s="36" t="s">
        <v>1122</v>
      </c>
    </row>
    <row r="176" spans="1:8">
      <c r="A176" s="38">
        <v>175</v>
      </c>
      <c r="B176" s="39" t="s">
        <v>795</v>
      </c>
      <c r="C176" s="39" t="s">
        <v>168</v>
      </c>
      <c r="D176" s="35" t="s">
        <v>1077</v>
      </c>
      <c r="E176" s="33">
        <v>18</v>
      </c>
      <c r="F176" s="34" t="s">
        <v>1080</v>
      </c>
      <c r="G176" s="35" t="s">
        <v>1093</v>
      </c>
      <c r="H176" s="36" t="s">
        <v>1121</v>
      </c>
    </row>
    <row r="177" spans="1:8">
      <c r="A177" s="38">
        <v>176</v>
      </c>
      <c r="B177" s="39" t="s">
        <v>490</v>
      </c>
      <c r="C177" s="39" t="s">
        <v>169</v>
      </c>
      <c r="D177" s="35" t="s">
        <v>1077</v>
      </c>
      <c r="E177" s="33">
        <v>22</v>
      </c>
      <c r="F177" s="34" t="s">
        <v>1081</v>
      </c>
      <c r="G177" s="35" t="s">
        <v>1098</v>
      </c>
      <c r="H177" s="36" t="s">
        <v>1123</v>
      </c>
    </row>
    <row r="178" spans="1:8" hidden="1">
      <c r="A178" s="38">
        <v>177</v>
      </c>
      <c r="B178" s="39" t="s">
        <v>869</v>
      </c>
      <c r="C178" s="39" t="s">
        <v>40</v>
      </c>
      <c r="D178" s="35" t="s">
        <v>1078</v>
      </c>
      <c r="E178" s="33">
        <v>35</v>
      </c>
      <c r="F178" s="34" t="s">
        <v>1084</v>
      </c>
      <c r="G178" s="35" t="s">
        <v>1098</v>
      </c>
      <c r="H178" s="36" t="s">
        <v>1122</v>
      </c>
    </row>
    <row r="179" spans="1:8" hidden="1">
      <c r="A179" s="38">
        <v>178</v>
      </c>
      <c r="B179" s="39" t="s">
        <v>870</v>
      </c>
      <c r="C179" s="39" t="s">
        <v>170</v>
      </c>
      <c r="D179" s="35" t="s">
        <v>1078</v>
      </c>
      <c r="E179" s="33">
        <v>25</v>
      </c>
      <c r="F179" s="34" t="s">
        <v>1082</v>
      </c>
      <c r="G179" s="35" t="s">
        <v>1094</v>
      </c>
      <c r="H179" s="36" t="s">
        <v>1122</v>
      </c>
    </row>
    <row r="180" spans="1:8" hidden="1">
      <c r="A180" s="38">
        <v>179</v>
      </c>
      <c r="B180" s="39" t="s">
        <v>871</v>
      </c>
      <c r="C180" s="39" t="s">
        <v>116</v>
      </c>
      <c r="D180" s="35" t="s">
        <v>1078</v>
      </c>
      <c r="E180" s="33">
        <v>34</v>
      </c>
      <c r="F180" s="34" t="s">
        <v>1083</v>
      </c>
      <c r="G180" s="35" t="s">
        <v>1205</v>
      </c>
      <c r="H180" s="36" t="s">
        <v>1122</v>
      </c>
    </row>
    <row r="181" spans="1:8" hidden="1">
      <c r="A181" s="38">
        <v>180</v>
      </c>
      <c r="B181" s="39" t="s">
        <v>824</v>
      </c>
      <c r="C181" s="39" t="s">
        <v>38</v>
      </c>
      <c r="D181" s="35" t="s">
        <v>1078</v>
      </c>
      <c r="E181" s="33">
        <v>35</v>
      </c>
      <c r="F181" s="34" t="s">
        <v>1084</v>
      </c>
      <c r="G181" s="35" t="s">
        <v>1092</v>
      </c>
      <c r="H181" s="36" t="s">
        <v>1122</v>
      </c>
    </row>
    <row r="182" spans="1:8">
      <c r="A182" s="38">
        <v>181</v>
      </c>
      <c r="B182" s="39" t="s">
        <v>796</v>
      </c>
      <c r="C182" s="39" t="s">
        <v>171</v>
      </c>
      <c r="D182" s="35" t="s">
        <v>1077</v>
      </c>
      <c r="E182" s="33">
        <v>36</v>
      </c>
      <c r="F182" s="34" t="s">
        <v>1084</v>
      </c>
      <c r="G182" s="35" t="s">
        <v>1205</v>
      </c>
      <c r="H182" s="36" t="s">
        <v>1122</v>
      </c>
    </row>
    <row r="183" spans="1:8">
      <c r="A183" s="38">
        <v>182</v>
      </c>
      <c r="B183" s="39" t="s">
        <v>734</v>
      </c>
      <c r="C183" s="39" t="s">
        <v>172</v>
      </c>
      <c r="D183" s="35" t="s">
        <v>1077</v>
      </c>
      <c r="E183" s="33">
        <v>36</v>
      </c>
      <c r="F183" s="34" t="s">
        <v>1084</v>
      </c>
      <c r="G183" s="35" t="s">
        <v>1101</v>
      </c>
      <c r="H183" s="36" t="s">
        <v>1122</v>
      </c>
    </row>
    <row r="184" spans="1:8" hidden="1">
      <c r="A184" s="38">
        <v>183</v>
      </c>
      <c r="B184" s="39" t="s">
        <v>872</v>
      </c>
      <c r="C184" s="39" t="s">
        <v>173</v>
      </c>
      <c r="D184" s="35" t="s">
        <v>1078</v>
      </c>
      <c r="E184" s="33">
        <v>25</v>
      </c>
      <c r="F184" s="34" t="s">
        <v>1082</v>
      </c>
      <c r="G184" s="35" t="s">
        <v>1094</v>
      </c>
      <c r="H184" s="36" t="s">
        <v>1122</v>
      </c>
    </row>
    <row r="185" spans="1:8" hidden="1">
      <c r="A185" s="38">
        <v>184</v>
      </c>
      <c r="B185" s="39" t="s">
        <v>873</v>
      </c>
      <c r="C185" s="39" t="s">
        <v>116</v>
      </c>
      <c r="D185" s="35" t="s">
        <v>1078</v>
      </c>
      <c r="E185" s="33">
        <v>18</v>
      </c>
      <c r="F185" s="34" t="s">
        <v>1080</v>
      </c>
      <c r="G185" s="35" t="s">
        <v>1205</v>
      </c>
      <c r="H185" s="36" t="s">
        <v>1122</v>
      </c>
    </row>
    <row r="186" spans="1:8" hidden="1">
      <c r="A186" s="38">
        <v>185</v>
      </c>
      <c r="B186" s="39" t="s">
        <v>181</v>
      </c>
      <c r="C186" s="39" t="s">
        <v>174</v>
      </c>
      <c r="D186" s="35" t="s">
        <v>1078</v>
      </c>
      <c r="E186" s="33">
        <v>48</v>
      </c>
      <c r="F186" s="34" t="s">
        <v>1086</v>
      </c>
      <c r="G186" s="35" t="s">
        <v>1094</v>
      </c>
      <c r="H186" s="36" t="s">
        <v>1122</v>
      </c>
    </row>
    <row r="187" spans="1:8">
      <c r="A187" s="38">
        <v>186</v>
      </c>
      <c r="B187" s="39" t="s">
        <v>488</v>
      </c>
      <c r="C187" s="39" t="s">
        <v>175</v>
      </c>
      <c r="D187" s="35" t="s">
        <v>1077</v>
      </c>
      <c r="E187" s="33">
        <v>38</v>
      </c>
      <c r="F187" s="34" t="s">
        <v>1084</v>
      </c>
      <c r="G187" s="35" t="s">
        <v>1094</v>
      </c>
      <c r="H187" s="36" t="s">
        <v>1122</v>
      </c>
    </row>
    <row r="188" spans="1:8" hidden="1">
      <c r="A188" s="38">
        <v>187</v>
      </c>
      <c r="B188" s="39" t="s">
        <v>874</v>
      </c>
      <c r="C188" s="39" t="s">
        <v>1216</v>
      </c>
      <c r="D188" s="35" t="s">
        <v>1078</v>
      </c>
      <c r="E188" s="33">
        <v>30</v>
      </c>
      <c r="F188" s="34" t="s">
        <v>1083</v>
      </c>
      <c r="G188" s="35" t="s">
        <v>1205</v>
      </c>
      <c r="H188" s="36" t="s">
        <v>1122</v>
      </c>
    </row>
    <row r="189" spans="1:8">
      <c r="A189" s="38">
        <v>188</v>
      </c>
      <c r="B189" s="39" t="s">
        <v>875</v>
      </c>
      <c r="C189" s="39" t="s">
        <v>176</v>
      </c>
      <c r="D189" s="35" t="s">
        <v>1077</v>
      </c>
      <c r="E189" s="33">
        <v>20</v>
      </c>
      <c r="F189" s="34" t="s">
        <v>1081</v>
      </c>
      <c r="G189" s="35" t="s">
        <v>1094</v>
      </c>
      <c r="H189" s="36" t="s">
        <v>1122</v>
      </c>
    </row>
    <row r="190" spans="1:8" hidden="1">
      <c r="A190" s="38">
        <v>189</v>
      </c>
      <c r="B190" s="39" t="s">
        <v>359</v>
      </c>
      <c r="C190" s="39" t="s">
        <v>177</v>
      </c>
      <c r="D190" s="35" t="s">
        <v>1078</v>
      </c>
      <c r="E190" s="33">
        <v>35</v>
      </c>
      <c r="F190" s="34" t="s">
        <v>1084</v>
      </c>
      <c r="G190" s="35" t="s">
        <v>1098</v>
      </c>
      <c r="H190" s="36" t="s">
        <v>1122</v>
      </c>
    </row>
    <row r="191" spans="1:8" hidden="1">
      <c r="A191" s="38">
        <v>190</v>
      </c>
      <c r="B191" s="39" t="s">
        <v>355</v>
      </c>
      <c r="C191" s="39" t="s">
        <v>178</v>
      </c>
      <c r="D191" s="35" t="s">
        <v>1078</v>
      </c>
      <c r="E191" s="33">
        <v>22</v>
      </c>
      <c r="F191" s="34" t="s">
        <v>1081</v>
      </c>
      <c r="G191" s="35" t="s">
        <v>1098</v>
      </c>
      <c r="H191" s="36" t="s">
        <v>1122</v>
      </c>
    </row>
    <row r="192" spans="1:8" hidden="1">
      <c r="A192" s="38">
        <v>191</v>
      </c>
      <c r="B192" s="39" t="s">
        <v>766</v>
      </c>
      <c r="C192" s="39" t="s">
        <v>179</v>
      </c>
      <c r="D192" s="35" t="s">
        <v>1078</v>
      </c>
      <c r="E192" s="33">
        <v>17</v>
      </c>
      <c r="F192" s="34" t="s">
        <v>1080</v>
      </c>
      <c r="G192" s="35" t="s">
        <v>1205</v>
      </c>
      <c r="H192" s="36" t="s">
        <v>1122</v>
      </c>
    </row>
    <row r="193" spans="1:8" hidden="1">
      <c r="A193" s="38">
        <v>192</v>
      </c>
      <c r="B193" s="39" t="s">
        <v>35</v>
      </c>
      <c r="C193" s="39" t="s">
        <v>180</v>
      </c>
      <c r="D193" s="35" t="s">
        <v>1078</v>
      </c>
      <c r="E193" s="33">
        <v>19</v>
      </c>
      <c r="F193" s="34" t="s">
        <v>1080</v>
      </c>
      <c r="G193" s="35" t="s">
        <v>1095</v>
      </c>
      <c r="H193" s="36" t="s">
        <v>1122</v>
      </c>
    </row>
    <row r="194" spans="1:8" hidden="1">
      <c r="A194" s="38">
        <v>193</v>
      </c>
      <c r="B194" s="39" t="s">
        <v>35</v>
      </c>
      <c r="C194" s="39" t="s">
        <v>181</v>
      </c>
      <c r="D194" s="35" t="s">
        <v>1078</v>
      </c>
      <c r="E194" s="33">
        <v>40</v>
      </c>
      <c r="F194" s="34" t="s">
        <v>1085</v>
      </c>
      <c r="G194" s="35" t="s">
        <v>1095</v>
      </c>
      <c r="H194" s="36" t="s">
        <v>1122</v>
      </c>
    </row>
    <row r="195" spans="1:8" hidden="1">
      <c r="A195" s="38">
        <v>194</v>
      </c>
      <c r="B195" s="39" t="s">
        <v>181</v>
      </c>
      <c r="C195" s="39" t="s">
        <v>182</v>
      </c>
      <c r="D195" s="35" t="s">
        <v>1078</v>
      </c>
      <c r="E195" s="33">
        <v>32</v>
      </c>
      <c r="F195" s="34" t="s">
        <v>1083</v>
      </c>
      <c r="G195" s="35" t="s">
        <v>1098</v>
      </c>
      <c r="H195" s="36" t="s">
        <v>1122</v>
      </c>
    </row>
    <row r="196" spans="1:8">
      <c r="A196" s="38">
        <v>195</v>
      </c>
      <c r="B196" s="39" t="s">
        <v>734</v>
      </c>
      <c r="C196" s="39" t="s">
        <v>49</v>
      </c>
      <c r="D196" s="35" t="s">
        <v>1077</v>
      </c>
      <c r="E196" s="33">
        <v>37</v>
      </c>
      <c r="F196" s="34" t="s">
        <v>1084</v>
      </c>
      <c r="G196" s="35" t="s">
        <v>1100</v>
      </c>
      <c r="H196" s="36" t="s">
        <v>1122</v>
      </c>
    </row>
    <row r="197" spans="1:8">
      <c r="A197" s="38">
        <v>196</v>
      </c>
      <c r="B197" s="39" t="s">
        <v>830</v>
      </c>
      <c r="C197" s="39" t="s">
        <v>183</v>
      </c>
      <c r="D197" s="35" t="s">
        <v>1077</v>
      </c>
      <c r="E197" s="33">
        <v>34</v>
      </c>
      <c r="F197" s="34" t="s">
        <v>1083</v>
      </c>
      <c r="G197" s="35" t="s">
        <v>1094</v>
      </c>
      <c r="H197" s="36" t="s">
        <v>1122</v>
      </c>
    </row>
    <row r="198" spans="1:8">
      <c r="A198" s="38">
        <v>197</v>
      </c>
      <c r="B198" s="39" t="s">
        <v>876</v>
      </c>
      <c r="C198" s="39" t="s">
        <v>184</v>
      </c>
      <c r="D198" s="35" t="s">
        <v>1077</v>
      </c>
      <c r="E198" s="33">
        <v>36</v>
      </c>
      <c r="F198" s="34" t="s">
        <v>1084</v>
      </c>
      <c r="G198" s="35" t="s">
        <v>1098</v>
      </c>
      <c r="H198" s="36" t="s">
        <v>1122</v>
      </c>
    </row>
    <row r="199" spans="1:8" hidden="1">
      <c r="A199" s="38">
        <v>198</v>
      </c>
      <c r="B199" s="39" t="s">
        <v>877</v>
      </c>
      <c r="C199" s="39" t="s">
        <v>185</v>
      </c>
      <c r="D199" s="35" t="s">
        <v>1078</v>
      </c>
      <c r="E199" s="33">
        <v>22</v>
      </c>
      <c r="F199" s="34" t="s">
        <v>1081</v>
      </c>
      <c r="G199" s="35" t="s">
        <v>1094</v>
      </c>
      <c r="H199" s="36" t="s">
        <v>1121</v>
      </c>
    </row>
    <row r="200" spans="1:8" hidden="1">
      <c r="A200" s="38">
        <v>199</v>
      </c>
      <c r="B200" s="39" t="s">
        <v>359</v>
      </c>
      <c r="C200" s="39" t="s">
        <v>186</v>
      </c>
      <c r="D200" s="35" t="s">
        <v>1078</v>
      </c>
      <c r="E200" s="33">
        <v>17</v>
      </c>
      <c r="F200" s="34" t="s">
        <v>1080</v>
      </c>
      <c r="G200" s="35" t="s">
        <v>1094</v>
      </c>
      <c r="H200" s="36" t="s">
        <v>1122</v>
      </c>
    </row>
    <row r="201" spans="1:8" hidden="1">
      <c r="A201" s="38">
        <v>200</v>
      </c>
      <c r="B201" s="39" t="s">
        <v>878</v>
      </c>
      <c r="C201" s="39" t="s">
        <v>187</v>
      </c>
      <c r="D201" s="35" t="s">
        <v>1078</v>
      </c>
      <c r="E201" s="33">
        <v>20</v>
      </c>
      <c r="F201" s="34" t="s">
        <v>1081</v>
      </c>
      <c r="G201" s="35" t="s">
        <v>1093</v>
      </c>
      <c r="H201" s="36" t="s">
        <v>1122</v>
      </c>
    </row>
    <row r="202" spans="1:8" hidden="1">
      <c r="A202" s="38">
        <v>201</v>
      </c>
      <c r="B202" s="39" t="s">
        <v>212</v>
      </c>
      <c r="C202" s="39" t="s">
        <v>188</v>
      </c>
      <c r="D202" s="35" t="s">
        <v>1078</v>
      </c>
      <c r="E202" s="33">
        <v>20</v>
      </c>
      <c r="F202" s="34" t="s">
        <v>1081</v>
      </c>
      <c r="G202" s="35" t="s">
        <v>1094</v>
      </c>
      <c r="H202" s="36" t="s">
        <v>1122</v>
      </c>
    </row>
    <row r="203" spans="1:8" hidden="1">
      <c r="A203" s="38">
        <v>202</v>
      </c>
      <c r="B203" s="39" t="s">
        <v>35</v>
      </c>
      <c r="C203" s="39" t="s">
        <v>189</v>
      </c>
      <c r="D203" s="35" t="s">
        <v>1078</v>
      </c>
      <c r="E203" s="33">
        <v>28</v>
      </c>
      <c r="F203" s="34" t="s">
        <v>1082</v>
      </c>
      <c r="G203" s="35" t="s">
        <v>1094</v>
      </c>
      <c r="H203" s="36" t="s">
        <v>1122</v>
      </c>
    </row>
    <row r="204" spans="1:8" hidden="1">
      <c r="A204" s="38">
        <v>203</v>
      </c>
      <c r="B204" s="39" t="s">
        <v>222</v>
      </c>
      <c r="C204" s="39" t="s">
        <v>190</v>
      </c>
      <c r="D204" s="35" t="s">
        <v>1078</v>
      </c>
      <c r="E204" s="33">
        <v>21</v>
      </c>
      <c r="F204" s="34" t="s">
        <v>1081</v>
      </c>
      <c r="G204" s="35" t="s">
        <v>1092</v>
      </c>
      <c r="H204" s="36" t="s">
        <v>1122</v>
      </c>
    </row>
    <row r="205" spans="1:8" hidden="1">
      <c r="A205" s="38">
        <v>204</v>
      </c>
      <c r="B205" s="39" t="s">
        <v>879</v>
      </c>
      <c r="C205" s="39" t="s">
        <v>191</v>
      </c>
      <c r="D205" s="35" t="s">
        <v>1078</v>
      </c>
      <c r="E205" s="33">
        <v>13</v>
      </c>
      <c r="F205" s="34" t="s">
        <v>1079</v>
      </c>
      <c r="G205" s="35" t="s">
        <v>1094</v>
      </c>
      <c r="H205" s="36" t="s">
        <v>1122</v>
      </c>
    </row>
    <row r="206" spans="1:8" hidden="1">
      <c r="A206" s="38">
        <v>205</v>
      </c>
      <c r="B206" s="39" t="s">
        <v>792</v>
      </c>
      <c r="C206" s="39" t="s">
        <v>192</v>
      </c>
      <c r="D206" s="35" t="s">
        <v>1078</v>
      </c>
      <c r="E206" s="33">
        <v>58</v>
      </c>
      <c r="F206" s="34" t="s">
        <v>1088</v>
      </c>
      <c r="G206" s="35" t="s">
        <v>1094</v>
      </c>
      <c r="H206" s="36" t="s">
        <v>1122</v>
      </c>
    </row>
    <row r="207" spans="1:8" hidden="1">
      <c r="A207" s="38">
        <v>206</v>
      </c>
      <c r="B207" s="39" t="s">
        <v>826</v>
      </c>
      <c r="C207" s="39" t="s">
        <v>193</v>
      </c>
      <c r="D207" s="35" t="s">
        <v>1078</v>
      </c>
      <c r="E207" s="33">
        <v>19</v>
      </c>
      <c r="F207" s="34" t="s">
        <v>1080</v>
      </c>
      <c r="G207" s="35" t="s">
        <v>1098</v>
      </c>
      <c r="H207" s="36" t="s">
        <v>1121</v>
      </c>
    </row>
    <row r="208" spans="1:8" hidden="1">
      <c r="A208" s="38">
        <v>207</v>
      </c>
      <c r="B208" s="39" t="s">
        <v>35</v>
      </c>
      <c r="C208" s="39" t="s">
        <v>194</v>
      </c>
      <c r="D208" s="35" t="s">
        <v>1078</v>
      </c>
      <c r="E208" s="33">
        <v>45</v>
      </c>
      <c r="F208" s="34" t="s">
        <v>1086</v>
      </c>
      <c r="G208" s="35" t="s">
        <v>1098</v>
      </c>
      <c r="H208" s="36" t="s">
        <v>1122</v>
      </c>
    </row>
    <row r="209" spans="1:8">
      <c r="A209" s="38">
        <v>208</v>
      </c>
      <c r="B209" s="39" t="s">
        <v>409</v>
      </c>
      <c r="C209" s="39" t="s">
        <v>195</v>
      </c>
      <c r="D209" s="35" t="s">
        <v>1077</v>
      </c>
      <c r="E209" s="33">
        <v>31</v>
      </c>
      <c r="F209" s="34" t="s">
        <v>1083</v>
      </c>
      <c r="G209" s="35" t="s">
        <v>1093</v>
      </c>
      <c r="H209" s="36" t="s">
        <v>1122</v>
      </c>
    </row>
    <row r="210" spans="1:8" hidden="1">
      <c r="A210" s="38">
        <v>209</v>
      </c>
      <c r="B210" s="39" t="s">
        <v>335</v>
      </c>
      <c r="C210" s="39" t="s">
        <v>196</v>
      </c>
      <c r="D210" s="35" t="s">
        <v>1078</v>
      </c>
      <c r="E210" s="33">
        <v>50</v>
      </c>
      <c r="F210" s="34" t="s">
        <v>1087</v>
      </c>
      <c r="G210" s="35" t="s">
        <v>1205</v>
      </c>
      <c r="H210" s="36" t="s">
        <v>1123</v>
      </c>
    </row>
    <row r="211" spans="1:8" hidden="1">
      <c r="A211" s="38">
        <v>210</v>
      </c>
      <c r="B211" s="39" t="s">
        <v>118</v>
      </c>
      <c r="C211" s="39" t="s">
        <v>197</v>
      </c>
      <c r="D211" s="35" t="s">
        <v>1078</v>
      </c>
      <c r="E211" s="33">
        <v>39</v>
      </c>
      <c r="F211" s="34" t="s">
        <v>1084</v>
      </c>
      <c r="G211" s="35" t="s">
        <v>1092</v>
      </c>
      <c r="H211" s="36" t="s">
        <v>1122</v>
      </c>
    </row>
    <row r="212" spans="1:8" hidden="1">
      <c r="A212" s="38">
        <v>211</v>
      </c>
      <c r="B212" s="39" t="s">
        <v>787</v>
      </c>
      <c r="C212" s="39" t="s">
        <v>198</v>
      </c>
      <c r="D212" s="35" t="s">
        <v>1078</v>
      </c>
      <c r="E212" s="33">
        <v>30</v>
      </c>
      <c r="F212" s="34" t="s">
        <v>1083</v>
      </c>
      <c r="G212" s="35" t="s">
        <v>1093</v>
      </c>
      <c r="H212" s="36" t="s">
        <v>1123</v>
      </c>
    </row>
    <row r="213" spans="1:8" hidden="1">
      <c r="A213" s="38">
        <v>212</v>
      </c>
      <c r="B213" s="39" t="s">
        <v>880</v>
      </c>
      <c r="C213" s="39" t="s">
        <v>35</v>
      </c>
      <c r="D213" s="35" t="s">
        <v>1078</v>
      </c>
      <c r="E213" s="33">
        <v>22</v>
      </c>
      <c r="F213" s="34" t="s">
        <v>1081</v>
      </c>
      <c r="G213" s="35" t="s">
        <v>1205</v>
      </c>
      <c r="H213" s="36" t="s">
        <v>1122</v>
      </c>
    </row>
    <row r="214" spans="1:8" hidden="1">
      <c r="A214" s="38">
        <v>213</v>
      </c>
      <c r="B214" s="39" t="s">
        <v>881</v>
      </c>
      <c r="C214" s="39" t="s">
        <v>199</v>
      </c>
      <c r="D214" s="35" t="s">
        <v>1078</v>
      </c>
      <c r="E214" s="33">
        <v>58</v>
      </c>
      <c r="F214" s="34" t="s">
        <v>1088</v>
      </c>
      <c r="G214" s="35" t="s">
        <v>1098</v>
      </c>
      <c r="H214" s="36" t="s">
        <v>1121</v>
      </c>
    </row>
    <row r="215" spans="1:8" hidden="1">
      <c r="A215" s="38">
        <v>214</v>
      </c>
      <c r="B215" s="39" t="s">
        <v>35</v>
      </c>
      <c r="C215" s="39" t="s">
        <v>200</v>
      </c>
      <c r="D215" s="35" t="s">
        <v>1078</v>
      </c>
      <c r="E215" s="33">
        <v>32</v>
      </c>
      <c r="F215" s="34" t="s">
        <v>1083</v>
      </c>
      <c r="G215" s="35" t="s">
        <v>1205</v>
      </c>
      <c r="H215" s="36" t="s">
        <v>1122</v>
      </c>
    </row>
    <row r="216" spans="1:8" hidden="1">
      <c r="A216" s="38">
        <v>215</v>
      </c>
      <c r="B216" s="39" t="s">
        <v>797</v>
      </c>
      <c r="C216" s="39" t="s">
        <v>201</v>
      </c>
      <c r="D216" s="35" t="s">
        <v>1078</v>
      </c>
      <c r="E216" s="33">
        <v>52</v>
      </c>
      <c r="F216" s="34" t="s">
        <v>1087</v>
      </c>
      <c r="G216" s="35" t="s">
        <v>1094</v>
      </c>
      <c r="H216" s="36" t="s">
        <v>1122</v>
      </c>
    </row>
    <row r="217" spans="1:8" hidden="1">
      <c r="A217" s="38">
        <v>216</v>
      </c>
      <c r="B217" s="39" t="s">
        <v>292</v>
      </c>
      <c r="C217" s="39" t="s">
        <v>202</v>
      </c>
      <c r="D217" s="35" t="s">
        <v>1078</v>
      </c>
      <c r="E217" s="33">
        <v>19</v>
      </c>
      <c r="F217" s="34" t="s">
        <v>1080</v>
      </c>
      <c r="G217" s="35" t="s">
        <v>1093</v>
      </c>
      <c r="H217" s="36" t="s">
        <v>1122</v>
      </c>
    </row>
    <row r="218" spans="1:8">
      <c r="A218" s="38">
        <v>217</v>
      </c>
      <c r="B218" s="39" t="s">
        <v>432</v>
      </c>
      <c r="C218" s="39" t="s">
        <v>203</v>
      </c>
      <c r="D218" s="35" t="s">
        <v>1077</v>
      </c>
      <c r="E218" s="33">
        <v>35</v>
      </c>
      <c r="F218" s="34" t="s">
        <v>1084</v>
      </c>
      <c r="G218" s="35" t="s">
        <v>1092</v>
      </c>
      <c r="H218" s="36" t="s">
        <v>1122</v>
      </c>
    </row>
    <row r="219" spans="1:8" hidden="1">
      <c r="A219" s="38">
        <v>218</v>
      </c>
      <c r="B219" s="39" t="s">
        <v>826</v>
      </c>
      <c r="C219" s="39" t="s">
        <v>204</v>
      </c>
      <c r="D219" s="35" t="s">
        <v>1078</v>
      </c>
      <c r="E219" s="33">
        <v>22</v>
      </c>
      <c r="F219" s="34" t="s">
        <v>1081</v>
      </c>
      <c r="G219" s="35" t="s">
        <v>1095</v>
      </c>
      <c r="H219" s="36" t="s">
        <v>1122</v>
      </c>
    </row>
    <row r="220" spans="1:8">
      <c r="A220" s="38">
        <v>219</v>
      </c>
      <c r="B220" s="39" t="s">
        <v>432</v>
      </c>
      <c r="C220" s="39" t="s">
        <v>205</v>
      </c>
      <c r="D220" s="35" t="s">
        <v>1077</v>
      </c>
      <c r="E220" s="33">
        <v>19</v>
      </c>
      <c r="F220" s="34" t="s">
        <v>1080</v>
      </c>
      <c r="G220" s="35" t="s">
        <v>1095</v>
      </c>
      <c r="H220" s="36" t="s">
        <v>1122</v>
      </c>
    </row>
    <row r="221" spans="1:8" hidden="1">
      <c r="A221" s="38">
        <v>220</v>
      </c>
      <c r="B221" s="39" t="s">
        <v>335</v>
      </c>
      <c r="C221" s="39" t="s">
        <v>206</v>
      </c>
      <c r="D221" s="35" t="s">
        <v>1078</v>
      </c>
      <c r="E221" s="33">
        <v>18</v>
      </c>
      <c r="F221" s="34" t="s">
        <v>1080</v>
      </c>
      <c r="G221" s="35" t="s">
        <v>1094</v>
      </c>
      <c r="H221" s="36" t="s">
        <v>1121</v>
      </c>
    </row>
    <row r="222" spans="1:8" hidden="1">
      <c r="A222" s="38">
        <v>221</v>
      </c>
      <c r="B222" s="39" t="s">
        <v>882</v>
      </c>
      <c r="C222" s="39" t="s">
        <v>207</v>
      </c>
      <c r="D222" s="35" t="s">
        <v>1078</v>
      </c>
      <c r="E222" s="33">
        <v>25</v>
      </c>
      <c r="F222" s="34" t="s">
        <v>1082</v>
      </c>
      <c r="G222" s="35" t="s">
        <v>1094</v>
      </c>
      <c r="H222" s="36" t="s">
        <v>1122</v>
      </c>
    </row>
    <row r="223" spans="1:8" hidden="1">
      <c r="A223" s="38">
        <v>222</v>
      </c>
      <c r="B223" s="39" t="s">
        <v>883</v>
      </c>
      <c r="C223" s="39" t="s">
        <v>40</v>
      </c>
      <c r="D223" s="35" t="s">
        <v>1078</v>
      </c>
      <c r="E223" s="33">
        <v>33</v>
      </c>
      <c r="F223" s="34" t="s">
        <v>1083</v>
      </c>
      <c r="G223" s="35" t="s">
        <v>1205</v>
      </c>
      <c r="H223" s="36" t="s">
        <v>1121</v>
      </c>
    </row>
    <row r="224" spans="1:8">
      <c r="A224" s="38">
        <v>223</v>
      </c>
      <c r="B224" s="39" t="s">
        <v>807</v>
      </c>
      <c r="C224" s="39" t="s">
        <v>88</v>
      </c>
      <c r="D224" s="35" t="s">
        <v>1077</v>
      </c>
      <c r="E224" s="33">
        <v>26</v>
      </c>
      <c r="F224" s="34" t="s">
        <v>1082</v>
      </c>
      <c r="G224" s="35" t="s">
        <v>1094</v>
      </c>
      <c r="H224" s="36" t="s">
        <v>1122</v>
      </c>
    </row>
    <row r="225" spans="1:8">
      <c r="A225" s="38">
        <v>224</v>
      </c>
      <c r="B225" s="39" t="s">
        <v>836</v>
      </c>
      <c r="C225" s="39" t="s">
        <v>208</v>
      </c>
      <c r="D225" s="35" t="s">
        <v>1077</v>
      </c>
      <c r="E225" s="33">
        <v>29</v>
      </c>
      <c r="F225" s="34" t="s">
        <v>1082</v>
      </c>
      <c r="G225" s="35" t="s">
        <v>1095</v>
      </c>
      <c r="H225" s="36" t="s">
        <v>1123</v>
      </c>
    </row>
    <row r="226" spans="1:8" hidden="1">
      <c r="A226" s="38">
        <v>225</v>
      </c>
      <c r="B226" s="39" t="s">
        <v>869</v>
      </c>
      <c r="C226" s="39" t="s">
        <v>209</v>
      </c>
      <c r="D226" s="35" t="s">
        <v>1078</v>
      </c>
      <c r="E226" s="33">
        <v>40</v>
      </c>
      <c r="F226" s="34" t="s">
        <v>1085</v>
      </c>
      <c r="G226" s="35" t="s">
        <v>1094</v>
      </c>
      <c r="H226" s="36" t="s">
        <v>1121</v>
      </c>
    </row>
    <row r="227" spans="1:8">
      <c r="A227" s="38">
        <v>226</v>
      </c>
      <c r="B227" s="39" t="s">
        <v>788</v>
      </c>
      <c r="C227" s="39" t="s">
        <v>210</v>
      </c>
      <c r="D227" s="35" t="s">
        <v>1077</v>
      </c>
      <c r="E227" s="33">
        <v>30</v>
      </c>
      <c r="F227" s="34" t="s">
        <v>1083</v>
      </c>
      <c r="G227" s="35" t="s">
        <v>1205</v>
      </c>
      <c r="H227" s="36" t="s">
        <v>1122</v>
      </c>
    </row>
    <row r="228" spans="1:8">
      <c r="A228" s="38">
        <v>227</v>
      </c>
      <c r="B228" s="39" t="s">
        <v>884</v>
      </c>
      <c r="C228" s="39" t="s">
        <v>211</v>
      </c>
      <c r="D228" s="35" t="s">
        <v>1077</v>
      </c>
      <c r="E228" s="33">
        <v>18</v>
      </c>
      <c r="F228" s="34" t="s">
        <v>1080</v>
      </c>
      <c r="G228" s="35" t="s">
        <v>1093</v>
      </c>
      <c r="H228" s="36" t="s">
        <v>1122</v>
      </c>
    </row>
    <row r="229" spans="1:8" hidden="1">
      <c r="A229" s="38">
        <v>228</v>
      </c>
      <c r="B229" s="39" t="s">
        <v>606</v>
      </c>
      <c r="C229" s="39" t="s">
        <v>212</v>
      </c>
      <c r="D229" s="35" t="s">
        <v>1078</v>
      </c>
      <c r="E229" s="33">
        <v>55</v>
      </c>
      <c r="F229" s="34" t="s">
        <v>1088</v>
      </c>
      <c r="G229" s="35" t="s">
        <v>1094</v>
      </c>
      <c r="H229" s="36" t="s">
        <v>1122</v>
      </c>
    </row>
    <row r="230" spans="1:8">
      <c r="A230" s="38">
        <v>229</v>
      </c>
      <c r="B230" s="39" t="s">
        <v>854</v>
      </c>
      <c r="C230" s="39" t="s">
        <v>213</v>
      </c>
      <c r="D230" s="35" t="s">
        <v>1077</v>
      </c>
      <c r="E230" s="33">
        <v>39</v>
      </c>
      <c r="F230" s="34" t="s">
        <v>1084</v>
      </c>
      <c r="G230" s="35" t="s">
        <v>1205</v>
      </c>
      <c r="H230" s="36" t="s">
        <v>1122</v>
      </c>
    </row>
    <row r="231" spans="1:8" hidden="1">
      <c r="A231" s="38">
        <v>230</v>
      </c>
      <c r="B231" s="39" t="s">
        <v>823</v>
      </c>
      <c r="C231" s="39" t="s">
        <v>214</v>
      </c>
      <c r="D231" s="35" t="s">
        <v>1078</v>
      </c>
      <c r="E231" s="33">
        <v>35</v>
      </c>
      <c r="F231" s="34" t="s">
        <v>1084</v>
      </c>
      <c r="G231" s="35" t="s">
        <v>1094</v>
      </c>
      <c r="H231" s="36" t="s">
        <v>1122</v>
      </c>
    </row>
    <row r="232" spans="1:8" hidden="1">
      <c r="A232" s="38">
        <v>231</v>
      </c>
      <c r="B232" s="39" t="s">
        <v>885</v>
      </c>
      <c r="C232" s="39" t="s">
        <v>215</v>
      </c>
      <c r="D232" s="35" t="s">
        <v>1078</v>
      </c>
      <c r="E232" s="33">
        <v>27</v>
      </c>
      <c r="F232" s="34" t="s">
        <v>1082</v>
      </c>
      <c r="G232" s="35" t="s">
        <v>1099</v>
      </c>
      <c r="H232" s="36" t="s">
        <v>1122</v>
      </c>
    </row>
    <row r="233" spans="1:8" hidden="1">
      <c r="A233" s="38">
        <v>232</v>
      </c>
      <c r="B233" s="39" t="s">
        <v>886</v>
      </c>
      <c r="C233" s="39" t="s">
        <v>216</v>
      </c>
      <c r="D233" s="35" t="s">
        <v>1078</v>
      </c>
      <c r="E233" s="33">
        <v>20</v>
      </c>
      <c r="F233" s="34" t="s">
        <v>1081</v>
      </c>
      <c r="G233" s="35" t="s">
        <v>1093</v>
      </c>
      <c r="H233" s="36" t="s">
        <v>1122</v>
      </c>
    </row>
    <row r="234" spans="1:8" hidden="1">
      <c r="A234" s="38">
        <v>233</v>
      </c>
      <c r="B234" s="39" t="s">
        <v>794</v>
      </c>
      <c r="C234" s="39" t="s">
        <v>217</v>
      </c>
      <c r="D234" s="35" t="s">
        <v>1078</v>
      </c>
      <c r="E234" s="33">
        <v>19</v>
      </c>
      <c r="F234" s="34" t="s">
        <v>1080</v>
      </c>
      <c r="G234" s="35" t="s">
        <v>1092</v>
      </c>
      <c r="H234" s="36" t="s">
        <v>1122</v>
      </c>
    </row>
    <row r="235" spans="1:8" hidden="1">
      <c r="A235" s="38">
        <v>234</v>
      </c>
      <c r="B235" s="39" t="s">
        <v>787</v>
      </c>
      <c r="C235" s="39" t="s">
        <v>217</v>
      </c>
      <c r="D235" s="35" t="s">
        <v>1078</v>
      </c>
      <c r="E235" s="33">
        <v>21</v>
      </c>
      <c r="F235" s="34" t="s">
        <v>1081</v>
      </c>
      <c r="G235" s="35" t="s">
        <v>1093</v>
      </c>
      <c r="H235" s="36" t="s">
        <v>1122</v>
      </c>
    </row>
    <row r="236" spans="1:8" hidden="1">
      <c r="A236" s="38">
        <v>235</v>
      </c>
      <c r="B236" s="39" t="s">
        <v>191</v>
      </c>
      <c r="C236" s="39" t="s">
        <v>218</v>
      </c>
      <c r="D236" s="35" t="s">
        <v>1078</v>
      </c>
      <c r="E236" s="33">
        <v>23</v>
      </c>
      <c r="F236" s="34" t="s">
        <v>1081</v>
      </c>
      <c r="G236" s="35" t="s">
        <v>1093</v>
      </c>
      <c r="H236" s="36" t="s">
        <v>1122</v>
      </c>
    </row>
    <row r="237" spans="1:8" hidden="1">
      <c r="A237" s="38">
        <v>236</v>
      </c>
      <c r="B237" s="39" t="s">
        <v>852</v>
      </c>
      <c r="C237" s="39" t="s">
        <v>218</v>
      </c>
      <c r="D237" s="35" t="s">
        <v>1078</v>
      </c>
      <c r="E237" s="33">
        <v>17</v>
      </c>
      <c r="F237" s="34" t="s">
        <v>1080</v>
      </c>
      <c r="G237" s="35" t="s">
        <v>1093</v>
      </c>
      <c r="H237" s="36" t="s">
        <v>1122</v>
      </c>
    </row>
    <row r="238" spans="1:8" hidden="1">
      <c r="A238" s="38">
        <v>237</v>
      </c>
      <c r="B238" s="39" t="s">
        <v>335</v>
      </c>
      <c r="C238" s="39" t="s">
        <v>219</v>
      </c>
      <c r="D238" s="35" t="s">
        <v>1078</v>
      </c>
      <c r="E238" s="33">
        <v>15</v>
      </c>
      <c r="F238" s="34" t="s">
        <v>1080</v>
      </c>
      <c r="G238" s="35" t="s">
        <v>1093</v>
      </c>
      <c r="H238" s="36" t="s">
        <v>1122</v>
      </c>
    </row>
    <row r="239" spans="1:8" hidden="1">
      <c r="A239" s="38">
        <v>238</v>
      </c>
      <c r="B239" s="39" t="s">
        <v>497</v>
      </c>
      <c r="C239" s="39" t="s">
        <v>220</v>
      </c>
      <c r="D239" s="35" t="s">
        <v>1078</v>
      </c>
      <c r="E239" s="33">
        <v>19</v>
      </c>
      <c r="F239" s="34" t="s">
        <v>1080</v>
      </c>
      <c r="G239" s="35" t="s">
        <v>1093</v>
      </c>
      <c r="H239" s="36" t="s">
        <v>1122</v>
      </c>
    </row>
    <row r="240" spans="1:8" hidden="1">
      <c r="A240" s="38">
        <v>239</v>
      </c>
      <c r="B240" s="39" t="s">
        <v>887</v>
      </c>
      <c r="C240" s="39" t="s">
        <v>221</v>
      </c>
      <c r="D240" s="35" t="s">
        <v>1078</v>
      </c>
      <c r="E240" s="33">
        <v>22</v>
      </c>
      <c r="F240" s="34" t="s">
        <v>1081</v>
      </c>
      <c r="G240" s="35" t="s">
        <v>1093</v>
      </c>
      <c r="H240" s="36" t="s">
        <v>1122</v>
      </c>
    </row>
    <row r="241" spans="1:8" hidden="1">
      <c r="A241" s="38">
        <v>240</v>
      </c>
      <c r="B241" s="39" t="s">
        <v>856</v>
      </c>
      <c r="C241" s="39" t="s">
        <v>220</v>
      </c>
      <c r="D241" s="35" t="s">
        <v>1078</v>
      </c>
      <c r="E241" s="33">
        <v>15</v>
      </c>
      <c r="F241" s="34" t="s">
        <v>1080</v>
      </c>
      <c r="G241" s="35" t="s">
        <v>1093</v>
      </c>
      <c r="H241" s="36" t="s">
        <v>1121</v>
      </c>
    </row>
    <row r="242" spans="1:8" hidden="1">
      <c r="A242" s="38">
        <v>241</v>
      </c>
      <c r="B242" s="39" t="s">
        <v>181</v>
      </c>
      <c r="C242" s="39" t="s">
        <v>222</v>
      </c>
      <c r="D242" s="35" t="s">
        <v>1078</v>
      </c>
      <c r="E242" s="33">
        <v>22</v>
      </c>
      <c r="F242" s="34" t="s">
        <v>1081</v>
      </c>
      <c r="G242" s="35" t="s">
        <v>1098</v>
      </c>
      <c r="H242" s="36" t="s">
        <v>1122</v>
      </c>
    </row>
    <row r="243" spans="1:8" hidden="1">
      <c r="A243" s="38">
        <v>242</v>
      </c>
      <c r="B243" s="39" t="s">
        <v>35</v>
      </c>
      <c r="C243" s="39" t="s">
        <v>223</v>
      </c>
      <c r="D243" s="35" t="s">
        <v>1078</v>
      </c>
      <c r="E243" s="33">
        <v>22</v>
      </c>
      <c r="F243" s="34" t="s">
        <v>1081</v>
      </c>
      <c r="G243" s="35" t="s">
        <v>1098</v>
      </c>
      <c r="H243" s="36" t="s">
        <v>1123</v>
      </c>
    </row>
    <row r="244" spans="1:8" hidden="1">
      <c r="A244" s="38">
        <v>243</v>
      </c>
      <c r="B244" s="39" t="s">
        <v>857</v>
      </c>
      <c r="C244" s="39" t="s">
        <v>224</v>
      </c>
      <c r="D244" s="35" t="s">
        <v>1078</v>
      </c>
      <c r="E244" s="33">
        <v>43</v>
      </c>
      <c r="F244" s="34" t="s">
        <v>1085</v>
      </c>
      <c r="G244" s="35" t="s">
        <v>1094</v>
      </c>
      <c r="H244" s="36" t="s">
        <v>1122</v>
      </c>
    </row>
    <row r="245" spans="1:8" hidden="1">
      <c r="A245" s="38">
        <v>244</v>
      </c>
      <c r="B245" s="39" t="s">
        <v>888</v>
      </c>
      <c r="C245" s="39" t="s">
        <v>225</v>
      </c>
      <c r="D245" s="35" t="s">
        <v>1078</v>
      </c>
      <c r="E245" s="33">
        <v>50</v>
      </c>
      <c r="F245" s="34" t="s">
        <v>1087</v>
      </c>
      <c r="G245" s="35" t="s">
        <v>1094</v>
      </c>
      <c r="H245" s="36" t="s">
        <v>1122</v>
      </c>
    </row>
    <row r="246" spans="1:8" hidden="1">
      <c r="A246" s="38">
        <v>245</v>
      </c>
      <c r="B246" s="39" t="s">
        <v>889</v>
      </c>
      <c r="C246" s="39" t="s">
        <v>226</v>
      </c>
      <c r="D246" s="35" t="s">
        <v>1078</v>
      </c>
      <c r="E246" s="33">
        <v>35</v>
      </c>
      <c r="F246" s="34" t="s">
        <v>1084</v>
      </c>
      <c r="G246" s="35" t="s">
        <v>1094</v>
      </c>
      <c r="H246" s="36" t="s">
        <v>1122</v>
      </c>
    </row>
    <row r="247" spans="1:8" hidden="1">
      <c r="A247" s="38">
        <v>246</v>
      </c>
      <c r="B247" s="39" t="s">
        <v>890</v>
      </c>
      <c r="C247" s="39" t="s">
        <v>155</v>
      </c>
      <c r="D247" s="35" t="s">
        <v>1078</v>
      </c>
      <c r="E247" s="33">
        <v>56</v>
      </c>
      <c r="F247" s="34" t="s">
        <v>1088</v>
      </c>
      <c r="G247" s="35" t="s">
        <v>1094</v>
      </c>
      <c r="H247" s="36" t="s">
        <v>1122</v>
      </c>
    </row>
    <row r="248" spans="1:8" hidden="1">
      <c r="A248" s="38">
        <v>247</v>
      </c>
      <c r="B248" s="39" t="s">
        <v>35</v>
      </c>
      <c r="C248" s="39" t="s">
        <v>227</v>
      </c>
      <c r="D248" s="35" t="s">
        <v>1078</v>
      </c>
      <c r="E248" s="33">
        <v>20</v>
      </c>
      <c r="F248" s="34" t="s">
        <v>1081</v>
      </c>
      <c r="G248" s="35" t="s">
        <v>1093</v>
      </c>
      <c r="H248" s="36" t="s">
        <v>1122</v>
      </c>
    </row>
    <row r="249" spans="1:8" hidden="1">
      <c r="A249" s="38">
        <v>248</v>
      </c>
      <c r="B249" s="39" t="s">
        <v>826</v>
      </c>
      <c r="C249" s="39" t="s">
        <v>228</v>
      </c>
      <c r="D249" s="35" t="s">
        <v>1078</v>
      </c>
      <c r="E249" s="33">
        <v>15</v>
      </c>
      <c r="F249" s="34" t="s">
        <v>1080</v>
      </c>
      <c r="G249" s="35" t="s">
        <v>1093</v>
      </c>
      <c r="H249" s="36" t="s">
        <v>1122</v>
      </c>
    </row>
    <row r="250" spans="1:8" hidden="1">
      <c r="A250" s="38">
        <v>249</v>
      </c>
      <c r="B250" s="39" t="s">
        <v>891</v>
      </c>
      <c r="C250" s="39" t="s">
        <v>229</v>
      </c>
      <c r="D250" s="35" t="s">
        <v>1078</v>
      </c>
      <c r="E250" s="33">
        <v>17</v>
      </c>
      <c r="F250" s="34" t="s">
        <v>1080</v>
      </c>
      <c r="G250" s="35" t="s">
        <v>1094</v>
      </c>
      <c r="H250" s="36" t="s">
        <v>1123</v>
      </c>
    </row>
    <row r="251" spans="1:8">
      <c r="A251" s="38">
        <v>250</v>
      </c>
      <c r="B251" s="39" t="s">
        <v>788</v>
      </c>
      <c r="C251" s="39" t="s">
        <v>230</v>
      </c>
      <c r="D251" s="35" t="s">
        <v>1077</v>
      </c>
      <c r="E251" s="33">
        <v>28</v>
      </c>
      <c r="F251" s="34" t="s">
        <v>1082</v>
      </c>
      <c r="G251" s="35" t="s">
        <v>1094</v>
      </c>
      <c r="H251" s="36" t="s">
        <v>1122</v>
      </c>
    </row>
    <row r="252" spans="1:8" hidden="1">
      <c r="A252" s="38">
        <v>251</v>
      </c>
      <c r="B252" s="39" t="s">
        <v>892</v>
      </c>
      <c r="C252" s="39" t="s">
        <v>116</v>
      </c>
      <c r="D252" s="35" t="s">
        <v>1078</v>
      </c>
      <c r="E252" s="33">
        <v>15</v>
      </c>
      <c r="F252" s="34" t="s">
        <v>1080</v>
      </c>
      <c r="G252" s="35" t="s">
        <v>1098</v>
      </c>
      <c r="H252" s="36" t="s">
        <v>1122</v>
      </c>
    </row>
    <row r="253" spans="1:8">
      <c r="A253" s="38">
        <v>252</v>
      </c>
      <c r="B253" s="39" t="s">
        <v>893</v>
      </c>
      <c r="C253" s="39" t="s">
        <v>231</v>
      </c>
      <c r="D253" s="35" t="s">
        <v>1077</v>
      </c>
      <c r="E253" s="33">
        <v>30</v>
      </c>
      <c r="F253" s="34" t="s">
        <v>1083</v>
      </c>
      <c r="G253" s="35" t="s">
        <v>1098</v>
      </c>
      <c r="H253" s="36" t="s">
        <v>1122</v>
      </c>
    </row>
    <row r="254" spans="1:8" hidden="1">
      <c r="A254" s="38">
        <v>253</v>
      </c>
      <c r="B254" s="39" t="s">
        <v>80</v>
      </c>
      <c r="C254" s="39" t="s">
        <v>232</v>
      </c>
      <c r="D254" s="35" t="s">
        <v>1078</v>
      </c>
      <c r="E254" s="33">
        <v>40</v>
      </c>
      <c r="F254" s="34" t="s">
        <v>1085</v>
      </c>
      <c r="G254" s="35" t="s">
        <v>1092</v>
      </c>
      <c r="H254" s="36" t="s">
        <v>1122</v>
      </c>
    </row>
    <row r="255" spans="1:8" hidden="1">
      <c r="A255" s="38">
        <v>254</v>
      </c>
      <c r="B255" s="39" t="s">
        <v>794</v>
      </c>
      <c r="C255" s="39" t="s">
        <v>233</v>
      </c>
      <c r="D255" s="35" t="s">
        <v>1078</v>
      </c>
      <c r="E255" s="33">
        <v>21</v>
      </c>
      <c r="F255" s="34" t="s">
        <v>1081</v>
      </c>
      <c r="G255" s="35" t="s">
        <v>1093</v>
      </c>
      <c r="H255" s="36" t="s">
        <v>1122</v>
      </c>
    </row>
    <row r="256" spans="1:8">
      <c r="A256" s="38">
        <v>255</v>
      </c>
      <c r="B256" s="39" t="s">
        <v>894</v>
      </c>
      <c r="C256" s="39" t="s">
        <v>234</v>
      </c>
      <c r="D256" s="35" t="s">
        <v>1077</v>
      </c>
      <c r="E256" s="33">
        <v>16</v>
      </c>
      <c r="F256" s="34" t="s">
        <v>1080</v>
      </c>
      <c r="G256" s="35" t="s">
        <v>1092</v>
      </c>
      <c r="H256" s="36" t="s">
        <v>1121</v>
      </c>
    </row>
    <row r="257" spans="1:8" hidden="1">
      <c r="A257" s="38">
        <v>256</v>
      </c>
      <c r="B257" s="39" t="s">
        <v>895</v>
      </c>
      <c r="C257" s="39" t="s">
        <v>235</v>
      </c>
      <c r="D257" s="35" t="s">
        <v>1078</v>
      </c>
      <c r="E257" s="33">
        <v>58</v>
      </c>
      <c r="F257" s="34" t="s">
        <v>1088</v>
      </c>
      <c r="G257" s="35" t="s">
        <v>1094</v>
      </c>
      <c r="H257" s="36" t="s">
        <v>1122</v>
      </c>
    </row>
    <row r="258" spans="1:8" hidden="1">
      <c r="A258" s="38">
        <v>257</v>
      </c>
      <c r="B258" s="39" t="s">
        <v>35</v>
      </c>
      <c r="C258" s="39" t="s">
        <v>236</v>
      </c>
      <c r="D258" s="35" t="s">
        <v>1078</v>
      </c>
      <c r="E258" s="33">
        <v>27</v>
      </c>
      <c r="F258" s="34" t="s">
        <v>1082</v>
      </c>
      <c r="G258" s="35" t="s">
        <v>1098</v>
      </c>
      <c r="H258" s="36" t="s">
        <v>1122</v>
      </c>
    </row>
    <row r="259" spans="1:8" hidden="1">
      <c r="A259" s="38">
        <v>258</v>
      </c>
      <c r="B259" s="39" t="s">
        <v>892</v>
      </c>
      <c r="C259" s="39" t="s">
        <v>237</v>
      </c>
      <c r="D259" s="35" t="s">
        <v>1078</v>
      </c>
      <c r="E259" s="33">
        <v>24</v>
      </c>
      <c r="F259" s="34" t="s">
        <v>1081</v>
      </c>
      <c r="G259" s="35" t="s">
        <v>1098</v>
      </c>
      <c r="H259" s="36" t="s">
        <v>1122</v>
      </c>
    </row>
    <row r="260" spans="1:8">
      <c r="A260" s="38">
        <v>259</v>
      </c>
      <c r="B260" s="39" t="s">
        <v>796</v>
      </c>
      <c r="C260" s="39" t="s">
        <v>238</v>
      </c>
      <c r="D260" s="35" t="s">
        <v>1077</v>
      </c>
      <c r="E260" s="33">
        <v>35</v>
      </c>
      <c r="F260" s="34" t="s">
        <v>1084</v>
      </c>
      <c r="G260" s="35" t="s">
        <v>1092</v>
      </c>
      <c r="H260" s="36" t="s">
        <v>1122</v>
      </c>
    </row>
    <row r="261" spans="1:8">
      <c r="A261" s="38">
        <v>260</v>
      </c>
      <c r="B261" s="39" t="s">
        <v>409</v>
      </c>
      <c r="C261" s="39" t="s">
        <v>239</v>
      </c>
      <c r="D261" s="35" t="s">
        <v>1077</v>
      </c>
      <c r="E261" s="33">
        <v>19</v>
      </c>
      <c r="F261" s="34" t="s">
        <v>1080</v>
      </c>
      <c r="G261" s="35" t="s">
        <v>1098</v>
      </c>
      <c r="H261" s="36" t="s">
        <v>1123</v>
      </c>
    </row>
    <row r="262" spans="1:8">
      <c r="A262" s="38">
        <v>261</v>
      </c>
      <c r="B262" s="39" t="s">
        <v>896</v>
      </c>
      <c r="C262" s="39" t="s">
        <v>240</v>
      </c>
      <c r="D262" s="35" t="s">
        <v>1077</v>
      </c>
      <c r="E262" s="33">
        <v>30</v>
      </c>
      <c r="F262" s="34" t="s">
        <v>1083</v>
      </c>
      <c r="G262" s="35" t="s">
        <v>1092</v>
      </c>
      <c r="H262" s="36" t="s">
        <v>1122</v>
      </c>
    </row>
    <row r="263" spans="1:8">
      <c r="A263" s="38">
        <v>262</v>
      </c>
      <c r="B263" s="39" t="s">
        <v>432</v>
      </c>
      <c r="C263" s="39" t="s">
        <v>241</v>
      </c>
      <c r="D263" s="35" t="s">
        <v>1077</v>
      </c>
      <c r="E263" s="33">
        <v>36</v>
      </c>
      <c r="F263" s="34" t="s">
        <v>1084</v>
      </c>
      <c r="G263" s="35" t="s">
        <v>1092</v>
      </c>
      <c r="H263" s="36" t="s">
        <v>1122</v>
      </c>
    </row>
    <row r="264" spans="1:8" hidden="1">
      <c r="A264" s="38">
        <v>263</v>
      </c>
      <c r="B264" s="39" t="s">
        <v>35</v>
      </c>
      <c r="C264" s="39" t="s">
        <v>242</v>
      </c>
      <c r="D264" s="35" t="s">
        <v>1078</v>
      </c>
      <c r="E264" s="33">
        <v>40</v>
      </c>
      <c r="F264" s="34" t="s">
        <v>1085</v>
      </c>
      <c r="G264" s="35" t="s">
        <v>1098</v>
      </c>
      <c r="H264" s="36" t="s">
        <v>1122</v>
      </c>
    </row>
    <row r="265" spans="1:8" hidden="1">
      <c r="A265" s="38">
        <v>264</v>
      </c>
      <c r="B265" s="39" t="s">
        <v>897</v>
      </c>
      <c r="C265" s="39" t="s">
        <v>243</v>
      </c>
      <c r="D265" s="35" t="s">
        <v>1078</v>
      </c>
      <c r="E265" s="33">
        <v>34</v>
      </c>
      <c r="F265" s="34" t="s">
        <v>1083</v>
      </c>
      <c r="G265" s="35" t="s">
        <v>1094</v>
      </c>
      <c r="H265" s="36" t="s">
        <v>1122</v>
      </c>
    </row>
    <row r="266" spans="1:8" hidden="1">
      <c r="A266" s="38">
        <v>265</v>
      </c>
      <c r="B266" s="39" t="s">
        <v>181</v>
      </c>
      <c r="C266" s="39" t="s">
        <v>40</v>
      </c>
      <c r="D266" s="35" t="s">
        <v>1078</v>
      </c>
      <c r="E266" s="33">
        <v>28</v>
      </c>
      <c r="F266" s="34" t="s">
        <v>1082</v>
      </c>
      <c r="G266" s="35" t="s">
        <v>1097</v>
      </c>
      <c r="H266" s="36" t="s">
        <v>1122</v>
      </c>
    </row>
    <row r="267" spans="1:8" hidden="1">
      <c r="A267" s="38">
        <v>266</v>
      </c>
      <c r="B267" s="39" t="s">
        <v>791</v>
      </c>
      <c r="C267" s="39" t="s">
        <v>177</v>
      </c>
      <c r="D267" s="35" t="s">
        <v>1078</v>
      </c>
      <c r="E267" s="33">
        <v>49</v>
      </c>
      <c r="F267" s="34" t="s">
        <v>1086</v>
      </c>
      <c r="G267" s="35" t="s">
        <v>1205</v>
      </c>
      <c r="H267" s="36" t="s">
        <v>1122</v>
      </c>
    </row>
    <row r="268" spans="1:8">
      <c r="A268" s="38">
        <v>267</v>
      </c>
      <c r="B268" s="39" t="s">
        <v>898</v>
      </c>
      <c r="C268" s="39" t="s">
        <v>244</v>
      </c>
      <c r="D268" s="35" t="s">
        <v>1077</v>
      </c>
      <c r="E268" s="33">
        <v>32</v>
      </c>
      <c r="F268" s="34" t="s">
        <v>1083</v>
      </c>
      <c r="G268" s="35" t="s">
        <v>1205</v>
      </c>
      <c r="H268" s="36" t="s">
        <v>1122</v>
      </c>
    </row>
    <row r="269" spans="1:8" hidden="1">
      <c r="A269" s="38">
        <v>268</v>
      </c>
      <c r="B269" s="39" t="s">
        <v>35</v>
      </c>
      <c r="C269" s="39" t="s">
        <v>212</v>
      </c>
      <c r="D269" s="35" t="s">
        <v>1078</v>
      </c>
      <c r="E269" s="33">
        <v>40</v>
      </c>
      <c r="F269" s="34" t="s">
        <v>1085</v>
      </c>
      <c r="G269" s="35" t="s">
        <v>1094</v>
      </c>
      <c r="H269" s="36" t="s">
        <v>1121</v>
      </c>
    </row>
    <row r="270" spans="1:8" hidden="1">
      <c r="A270" s="38">
        <v>269</v>
      </c>
      <c r="B270" s="39" t="s">
        <v>826</v>
      </c>
      <c r="C270" s="39" t="s">
        <v>245</v>
      </c>
      <c r="D270" s="35" t="s">
        <v>1078</v>
      </c>
      <c r="E270" s="33">
        <v>17</v>
      </c>
      <c r="F270" s="34" t="s">
        <v>1080</v>
      </c>
      <c r="G270" s="35" t="s">
        <v>1097</v>
      </c>
      <c r="H270" s="36" t="s">
        <v>1122</v>
      </c>
    </row>
    <row r="271" spans="1:8" hidden="1">
      <c r="A271" s="38">
        <v>270</v>
      </c>
      <c r="B271" s="39" t="s">
        <v>792</v>
      </c>
      <c r="C271" s="39" t="s">
        <v>116</v>
      </c>
      <c r="D271" s="35" t="s">
        <v>1078</v>
      </c>
      <c r="E271" s="33">
        <v>33</v>
      </c>
      <c r="F271" s="34" t="s">
        <v>1083</v>
      </c>
      <c r="G271" s="35" t="s">
        <v>1092</v>
      </c>
      <c r="H271" s="36" t="s">
        <v>1122</v>
      </c>
    </row>
    <row r="272" spans="1:8" hidden="1">
      <c r="A272" s="38">
        <v>271</v>
      </c>
      <c r="B272" s="39" t="s">
        <v>181</v>
      </c>
      <c r="C272" s="39" t="s">
        <v>246</v>
      </c>
      <c r="D272" s="35" t="s">
        <v>1078</v>
      </c>
      <c r="E272" s="33">
        <v>35</v>
      </c>
      <c r="F272" s="34" t="s">
        <v>1084</v>
      </c>
      <c r="G272" s="35" t="s">
        <v>1094</v>
      </c>
      <c r="H272" s="36" t="s">
        <v>1122</v>
      </c>
    </row>
    <row r="273" spans="1:8" hidden="1">
      <c r="A273" s="38">
        <v>272</v>
      </c>
      <c r="B273" s="39" t="s">
        <v>899</v>
      </c>
      <c r="C273" s="39" t="s">
        <v>242</v>
      </c>
      <c r="D273" s="35" t="s">
        <v>1078</v>
      </c>
      <c r="E273" s="33">
        <v>24</v>
      </c>
      <c r="F273" s="34" t="s">
        <v>1081</v>
      </c>
      <c r="G273" s="35" t="s">
        <v>1094</v>
      </c>
      <c r="H273" s="36" t="s">
        <v>1122</v>
      </c>
    </row>
    <row r="274" spans="1:8" hidden="1">
      <c r="A274" s="38">
        <v>273</v>
      </c>
      <c r="B274" s="39" t="s">
        <v>900</v>
      </c>
      <c r="C274" s="39" t="s">
        <v>247</v>
      </c>
      <c r="D274" s="35" t="s">
        <v>1078</v>
      </c>
      <c r="E274" s="33">
        <v>21</v>
      </c>
      <c r="F274" s="34" t="s">
        <v>1081</v>
      </c>
      <c r="G274" s="35" t="s">
        <v>1092</v>
      </c>
      <c r="H274" s="36" t="s">
        <v>1122</v>
      </c>
    </row>
    <row r="275" spans="1:8" hidden="1">
      <c r="A275" s="38">
        <v>274</v>
      </c>
      <c r="B275" s="39" t="s">
        <v>35</v>
      </c>
      <c r="C275" s="39" t="s">
        <v>30</v>
      </c>
      <c r="D275" s="35" t="s">
        <v>1078</v>
      </c>
      <c r="E275" s="33">
        <v>35</v>
      </c>
      <c r="F275" s="34" t="s">
        <v>1084</v>
      </c>
      <c r="G275" s="35" t="s">
        <v>1094</v>
      </c>
      <c r="H275" s="36" t="s">
        <v>1122</v>
      </c>
    </row>
    <row r="276" spans="1:8" hidden="1">
      <c r="A276" s="38">
        <v>275</v>
      </c>
      <c r="B276" s="39" t="s">
        <v>901</v>
      </c>
      <c r="C276" s="39" t="s">
        <v>248</v>
      </c>
      <c r="D276" s="35" t="s">
        <v>1078</v>
      </c>
      <c r="E276" s="33">
        <v>18</v>
      </c>
      <c r="F276" s="34" t="s">
        <v>1080</v>
      </c>
      <c r="G276" s="35" t="s">
        <v>1092</v>
      </c>
      <c r="H276" s="36" t="s">
        <v>1122</v>
      </c>
    </row>
    <row r="277" spans="1:8" hidden="1">
      <c r="A277" s="38">
        <v>276</v>
      </c>
      <c r="B277" s="39" t="s">
        <v>838</v>
      </c>
      <c r="C277" s="39" t="s">
        <v>116</v>
      </c>
      <c r="D277" s="35" t="s">
        <v>1078</v>
      </c>
      <c r="E277" s="33">
        <v>20</v>
      </c>
      <c r="F277" s="34" t="s">
        <v>1081</v>
      </c>
      <c r="G277" s="35" t="s">
        <v>1097</v>
      </c>
      <c r="H277" s="36" t="s">
        <v>1121</v>
      </c>
    </row>
    <row r="278" spans="1:8" hidden="1">
      <c r="A278" s="38">
        <v>277</v>
      </c>
      <c r="B278" s="39" t="s">
        <v>35</v>
      </c>
      <c r="C278" s="39" t="s">
        <v>249</v>
      </c>
      <c r="D278" s="35" t="s">
        <v>1078</v>
      </c>
      <c r="E278" s="33">
        <v>23</v>
      </c>
      <c r="F278" s="34" t="s">
        <v>1081</v>
      </c>
      <c r="G278" s="35" t="s">
        <v>1092</v>
      </c>
      <c r="H278" s="36" t="s">
        <v>1121</v>
      </c>
    </row>
    <row r="279" spans="1:8">
      <c r="A279" s="38">
        <v>278</v>
      </c>
      <c r="B279" s="39" t="s">
        <v>734</v>
      </c>
      <c r="C279" s="39" t="s">
        <v>250</v>
      </c>
      <c r="D279" s="35" t="s">
        <v>1077</v>
      </c>
      <c r="E279" s="33">
        <v>26</v>
      </c>
      <c r="F279" s="34" t="s">
        <v>1082</v>
      </c>
      <c r="G279" s="35" t="s">
        <v>1092</v>
      </c>
      <c r="H279" s="36" t="s">
        <v>1122</v>
      </c>
    </row>
    <row r="280" spans="1:8" hidden="1">
      <c r="A280" s="38">
        <v>279</v>
      </c>
      <c r="B280" s="39" t="s">
        <v>826</v>
      </c>
      <c r="C280" s="39" t="s">
        <v>35</v>
      </c>
      <c r="D280" s="35" t="s">
        <v>1078</v>
      </c>
      <c r="E280" s="33">
        <v>18</v>
      </c>
      <c r="F280" s="34" t="s">
        <v>1080</v>
      </c>
      <c r="G280" s="35" t="s">
        <v>1092</v>
      </c>
      <c r="H280" s="36" t="s">
        <v>1121</v>
      </c>
    </row>
    <row r="281" spans="1:8" hidden="1">
      <c r="A281" s="38">
        <v>280</v>
      </c>
      <c r="B281" s="39" t="s">
        <v>902</v>
      </c>
      <c r="C281" s="39" t="s">
        <v>251</v>
      </c>
      <c r="D281" s="35" t="s">
        <v>1078</v>
      </c>
      <c r="E281" s="33">
        <v>35</v>
      </c>
      <c r="F281" s="34" t="s">
        <v>1084</v>
      </c>
      <c r="G281" s="35" t="s">
        <v>1205</v>
      </c>
      <c r="H281" s="36" t="s">
        <v>1122</v>
      </c>
    </row>
    <row r="282" spans="1:8" hidden="1">
      <c r="A282" s="38">
        <v>281</v>
      </c>
      <c r="B282" s="39" t="s">
        <v>359</v>
      </c>
      <c r="C282" s="39" t="s">
        <v>116</v>
      </c>
      <c r="D282" s="35" t="s">
        <v>1078</v>
      </c>
      <c r="E282" s="33">
        <v>45</v>
      </c>
      <c r="F282" s="34" t="s">
        <v>1086</v>
      </c>
      <c r="G282" s="35" t="s">
        <v>1094</v>
      </c>
      <c r="H282" s="36" t="s">
        <v>1122</v>
      </c>
    </row>
    <row r="283" spans="1:8" hidden="1">
      <c r="A283" s="38">
        <v>282</v>
      </c>
      <c r="B283" s="39" t="s">
        <v>903</v>
      </c>
      <c r="C283" s="39" t="s">
        <v>252</v>
      </c>
      <c r="D283" s="35" t="s">
        <v>1078</v>
      </c>
      <c r="E283" s="33">
        <v>25</v>
      </c>
      <c r="F283" s="34" t="s">
        <v>1082</v>
      </c>
      <c r="G283" s="35" t="s">
        <v>1098</v>
      </c>
      <c r="H283" s="36" t="s">
        <v>1121</v>
      </c>
    </row>
    <row r="284" spans="1:8" hidden="1">
      <c r="A284" s="38">
        <v>283</v>
      </c>
      <c r="B284" s="39" t="s">
        <v>831</v>
      </c>
      <c r="C284" s="39" t="s">
        <v>116</v>
      </c>
      <c r="D284" s="35" t="s">
        <v>1078</v>
      </c>
      <c r="E284" s="33">
        <v>50</v>
      </c>
      <c r="F284" s="34" t="s">
        <v>1087</v>
      </c>
      <c r="G284" s="35" t="s">
        <v>1094</v>
      </c>
      <c r="H284" s="36" t="s">
        <v>1123</v>
      </c>
    </row>
    <row r="285" spans="1:8" hidden="1">
      <c r="A285" s="38">
        <v>284</v>
      </c>
      <c r="B285" s="39" t="s">
        <v>904</v>
      </c>
      <c r="C285" s="39" t="s">
        <v>253</v>
      </c>
      <c r="D285" s="35" t="s">
        <v>1078</v>
      </c>
      <c r="E285" s="33">
        <v>40</v>
      </c>
      <c r="F285" s="34" t="s">
        <v>1085</v>
      </c>
      <c r="G285" s="35" t="s">
        <v>1094</v>
      </c>
      <c r="H285" s="36" t="s">
        <v>1123</v>
      </c>
    </row>
    <row r="286" spans="1:8" hidden="1">
      <c r="A286" s="38">
        <v>285</v>
      </c>
      <c r="B286" s="39" t="s">
        <v>838</v>
      </c>
      <c r="C286" s="39" t="s">
        <v>254</v>
      </c>
      <c r="D286" s="35" t="s">
        <v>1078</v>
      </c>
      <c r="E286" s="33">
        <v>25</v>
      </c>
      <c r="F286" s="34" t="s">
        <v>1082</v>
      </c>
      <c r="G286" s="35" t="s">
        <v>1094</v>
      </c>
      <c r="H286" s="36" t="s">
        <v>1123</v>
      </c>
    </row>
    <row r="287" spans="1:8" hidden="1">
      <c r="A287" s="38">
        <v>286</v>
      </c>
      <c r="B287" s="39" t="s">
        <v>817</v>
      </c>
      <c r="C287" s="39" t="s">
        <v>255</v>
      </c>
      <c r="D287" s="35" t="s">
        <v>1078</v>
      </c>
      <c r="E287" s="33">
        <v>40</v>
      </c>
      <c r="F287" s="34" t="s">
        <v>1085</v>
      </c>
      <c r="G287" s="35" t="s">
        <v>1095</v>
      </c>
      <c r="H287" s="36" t="s">
        <v>1122</v>
      </c>
    </row>
    <row r="288" spans="1:8" hidden="1">
      <c r="A288" s="38">
        <v>287</v>
      </c>
      <c r="B288" s="39" t="s">
        <v>181</v>
      </c>
      <c r="C288" s="39" t="s">
        <v>256</v>
      </c>
      <c r="D288" s="35" t="s">
        <v>1078</v>
      </c>
      <c r="E288" s="33">
        <v>40</v>
      </c>
      <c r="F288" s="34" t="s">
        <v>1085</v>
      </c>
      <c r="G288" s="35" t="s">
        <v>1098</v>
      </c>
      <c r="H288" s="36" t="s">
        <v>1122</v>
      </c>
    </row>
    <row r="289" spans="1:8" hidden="1">
      <c r="A289" s="38">
        <v>288</v>
      </c>
      <c r="B289" s="39" t="s">
        <v>35</v>
      </c>
      <c r="C289" s="39" t="s">
        <v>257</v>
      </c>
      <c r="D289" s="35" t="s">
        <v>1078</v>
      </c>
      <c r="E289" s="33">
        <v>30</v>
      </c>
      <c r="F289" s="34" t="s">
        <v>1083</v>
      </c>
      <c r="G289" s="35" t="s">
        <v>1205</v>
      </c>
      <c r="H289" s="36" t="s">
        <v>1122</v>
      </c>
    </row>
    <row r="290" spans="1:8" hidden="1">
      <c r="A290" s="38">
        <v>289</v>
      </c>
      <c r="B290" s="39" t="s">
        <v>256</v>
      </c>
      <c r="C290" s="39" t="s">
        <v>258</v>
      </c>
      <c r="D290" s="35" t="s">
        <v>1078</v>
      </c>
      <c r="E290" s="33">
        <v>30</v>
      </c>
      <c r="F290" s="34" t="s">
        <v>1083</v>
      </c>
      <c r="G290" s="35" t="s">
        <v>1092</v>
      </c>
      <c r="H290" s="36" t="s">
        <v>1122</v>
      </c>
    </row>
    <row r="291" spans="1:8" hidden="1">
      <c r="A291" s="38">
        <v>290</v>
      </c>
      <c r="B291" s="39" t="s">
        <v>35</v>
      </c>
      <c r="C291" s="39" t="s">
        <v>259</v>
      </c>
      <c r="D291" s="35" t="s">
        <v>1078</v>
      </c>
      <c r="E291" s="33">
        <v>23</v>
      </c>
      <c r="F291" s="34" t="s">
        <v>1081</v>
      </c>
      <c r="G291" s="35" t="s">
        <v>1205</v>
      </c>
      <c r="H291" s="36" t="s">
        <v>1122</v>
      </c>
    </row>
    <row r="292" spans="1:8" hidden="1">
      <c r="A292" s="38">
        <v>291</v>
      </c>
      <c r="B292" s="39" t="s">
        <v>817</v>
      </c>
      <c r="C292" s="39" t="s">
        <v>260</v>
      </c>
      <c r="D292" s="35" t="s">
        <v>1078</v>
      </c>
      <c r="E292" s="33">
        <v>40</v>
      </c>
      <c r="F292" s="34" t="s">
        <v>1085</v>
      </c>
      <c r="G292" s="35" t="s">
        <v>1094</v>
      </c>
      <c r="H292" s="36" t="s">
        <v>1121</v>
      </c>
    </row>
    <row r="293" spans="1:8" hidden="1">
      <c r="A293" s="38">
        <v>292</v>
      </c>
      <c r="B293" s="39" t="s">
        <v>35</v>
      </c>
      <c r="C293" s="39" t="s">
        <v>261</v>
      </c>
      <c r="D293" s="35" t="s">
        <v>1078</v>
      </c>
      <c r="E293" s="33">
        <v>22</v>
      </c>
      <c r="F293" s="34" t="s">
        <v>1081</v>
      </c>
      <c r="G293" s="35" t="s">
        <v>1205</v>
      </c>
      <c r="H293" s="36" t="s">
        <v>1122</v>
      </c>
    </row>
    <row r="294" spans="1:8" hidden="1">
      <c r="A294" s="38">
        <v>293</v>
      </c>
      <c r="B294" s="39" t="s">
        <v>787</v>
      </c>
      <c r="C294" s="39" t="s">
        <v>262</v>
      </c>
      <c r="D294" s="35" t="s">
        <v>1078</v>
      </c>
      <c r="E294" s="33">
        <v>52</v>
      </c>
      <c r="F294" s="34" t="s">
        <v>1087</v>
      </c>
      <c r="G294" s="35" t="s">
        <v>1094</v>
      </c>
      <c r="H294" s="36" t="s">
        <v>1122</v>
      </c>
    </row>
    <row r="295" spans="1:8" hidden="1">
      <c r="A295" s="38">
        <v>294</v>
      </c>
      <c r="B295" s="39" t="s">
        <v>905</v>
      </c>
      <c r="C295" s="39" t="s">
        <v>263</v>
      </c>
      <c r="D295" s="35" t="s">
        <v>1078</v>
      </c>
      <c r="E295" s="33">
        <v>57</v>
      </c>
      <c r="F295" s="34" t="s">
        <v>1088</v>
      </c>
      <c r="G295" s="35" t="s">
        <v>1205</v>
      </c>
      <c r="H295" s="36" t="s">
        <v>1122</v>
      </c>
    </row>
    <row r="296" spans="1:8" hidden="1">
      <c r="A296" s="38">
        <v>295</v>
      </c>
      <c r="B296" s="39" t="s">
        <v>35</v>
      </c>
      <c r="C296" s="39" t="s">
        <v>264</v>
      </c>
      <c r="D296" s="35" t="s">
        <v>1078</v>
      </c>
      <c r="E296" s="33">
        <v>30</v>
      </c>
      <c r="F296" s="34" t="s">
        <v>1083</v>
      </c>
      <c r="G296" s="35" t="s">
        <v>1205</v>
      </c>
      <c r="H296" s="36" t="s">
        <v>1122</v>
      </c>
    </row>
    <row r="297" spans="1:8" hidden="1">
      <c r="A297" s="38">
        <v>296</v>
      </c>
      <c r="B297" s="39" t="s">
        <v>844</v>
      </c>
      <c r="C297" s="39" t="s">
        <v>265</v>
      </c>
      <c r="D297" s="35" t="s">
        <v>1078</v>
      </c>
      <c r="E297" s="33">
        <v>11</v>
      </c>
      <c r="F297" s="34" t="s">
        <v>1079</v>
      </c>
      <c r="G297" s="35" t="s">
        <v>1092</v>
      </c>
      <c r="H297" s="36" t="s">
        <v>1122</v>
      </c>
    </row>
    <row r="298" spans="1:8" hidden="1">
      <c r="A298" s="38">
        <v>297</v>
      </c>
      <c r="B298" s="39" t="s">
        <v>906</v>
      </c>
      <c r="C298" s="39" t="s">
        <v>61</v>
      </c>
      <c r="D298" s="35" t="s">
        <v>1078</v>
      </c>
      <c r="E298" s="33">
        <v>40</v>
      </c>
      <c r="F298" s="34" t="s">
        <v>1085</v>
      </c>
      <c r="G298" s="35" t="s">
        <v>1094</v>
      </c>
      <c r="H298" s="36" t="s">
        <v>1122</v>
      </c>
    </row>
    <row r="299" spans="1:8" hidden="1">
      <c r="A299" s="38">
        <v>298</v>
      </c>
      <c r="B299" s="39" t="s">
        <v>791</v>
      </c>
      <c r="C299" s="39" t="s">
        <v>266</v>
      </c>
      <c r="D299" s="35" t="s">
        <v>1078</v>
      </c>
      <c r="E299" s="33">
        <v>20</v>
      </c>
      <c r="F299" s="34" t="s">
        <v>1081</v>
      </c>
      <c r="G299" s="35" t="s">
        <v>1092</v>
      </c>
      <c r="H299" s="36" t="s">
        <v>1122</v>
      </c>
    </row>
    <row r="300" spans="1:8" hidden="1">
      <c r="A300" s="38">
        <v>299</v>
      </c>
      <c r="B300" s="39" t="s">
        <v>335</v>
      </c>
      <c r="C300" s="39" t="s">
        <v>267</v>
      </c>
      <c r="D300" s="35" t="s">
        <v>1078</v>
      </c>
      <c r="E300" s="33">
        <v>27</v>
      </c>
      <c r="F300" s="34" t="s">
        <v>1082</v>
      </c>
      <c r="G300" s="35" t="s">
        <v>1092</v>
      </c>
      <c r="H300" s="36" t="s">
        <v>1122</v>
      </c>
    </row>
    <row r="301" spans="1:8" hidden="1">
      <c r="A301" s="38">
        <v>300</v>
      </c>
      <c r="B301" s="39" t="s">
        <v>907</v>
      </c>
      <c r="C301" s="39" t="s">
        <v>268</v>
      </c>
      <c r="D301" s="35" t="s">
        <v>1078</v>
      </c>
      <c r="E301" s="33">
        <v>39</v>
      </c>
      <c r="F301" s="34" t="s">
        <v>1084</v>
      </c>
      <c r="G301" s="35" t="s">
        <v>1094</v>
      </c>
      <c r="H301" s="36" t="s">
        <v>1122</v>
      </c>
    </row>
    <row r="302" spans="1:8">
      <c r="A302" s="38">
        <v>301</v>
      </c>
      <c r="B302" s="39" t="s">
        <v>788</v>
      </c>
      <c r="C302" s="39" t="s">
        <v>269</v>
      </c>
      <c r="D302" s="35" t="s">
        <v>1077</v>
      </c>
      <c r="E302" s="33">
        <v>14</v>
      </c>
      <c r="F302" s="34" t="s">
        <v>1079</v>
      </c>
      <c r="G302" s="35" t="s">
        <v>1092</v>
      </c>
      <c r="H302" s="36" t="s">
        <v>1121</v>
      </c>
    </row>
    <row r="303" spans="1:8">
      <c r="A303" s="38">
        <v>302</v>
      </c>
      <c r="B303" s="39" t="s">
        <v>908</v>
      </c>
      <c r="C303" s="39" t="s">
        <v>270</v>
      </c>
      <c r="D303" s="35" t="s">
        <v>1077</v>
      </c>
      <c r="E303" s="33">
        <v>19</v>
      </c>
      <c r="F303" s="34" t="s">
        <v>1080</v>
      </c>
      <c r="G303" s="35" t="s">
        <v>1096</v>
      </c>
      <c r="H303" s="36" t="s">
        <v>1122</v>
      </c>
    </row>
    <row r="304" spans="1:8">
      <c r="A304" s="38">
        <v>303</v>
      </c>
      <c r="B304" s="39" t="s">
        <v>358</v>
      </c>
      <c r="C304" s="39" t="s">
        <v>271</v>
      </c>
      <c r="D304" s="35" t="s">
        <v>1077</v>
      </c>
      <c r="E304" s="33">
        <v>30</v>
      </c>
      <c r="F304" s="34" t="s">
        <v>1083</v>
      </c>
      <c r="G304" s="35" t="s">
        <v>1092</v>
      </c>
      <c r="H304" s="36" t="s">
        <v>1122</v>
      </c>
    </row>
    <row r="305" spans="1:8" hidden="1">
      <c r="A305" s="38">
        <v>304</v>
      </c>
      <c r="B305" s="39" t="s">
        <v>223</v>
      </c>
      <c r="C305" s="39" t="s">
        <v>272</v>
      </c>
      <c r="D305" s="35" t="s">
        <v>1078</v>
      </c>
      <c r="E305" s="33">
        <v>16</v>
      </c>
      <c r="F305" s="34" t="s">
        <v>1080</v>
      </c>
      <c r="G305" s="35" t="s">
        <v>1092</v>
      </c>
      <c r="H305" s="36" t="s">
        <v>1122</v>
      </c>
    </row>
    <row r="306" spans="1:8">
      <c r="A306" s="38">
        <v>305</v>
      </c>
      <c r="B306" s="39" t="s">
        <v>851</v>
      </c>
      <c r="C306" s="39" t="s">
        <v>273</v>
      </c>
      <c r="D306" s="35" t="s">
        <v>1077</v>
      </c>
      <c r="E306" s="33">
        <v>36</v>
      </c>
      <c r="F306" s="34" t="s">
        <v>1084</v>
      </c>
      <c r="G306" s="35" t="s">
        <v>1092</v>
      </c>
      <c r="H306" s="36" t="s">
        <v>1122</v>
      </c>
    </row>
    <row r="307" spans="1:8">
      <c r="A307" s="38">
        <v>306</v>
      </c>
      <c r="B307" s="39" t="s">
        <v>830</v>
      </c>
      <c r="C307" s="39" t="s">
        <v>274</v>
      </c>
      <c r="D307" s="35" t="s">
        <v>1077</v>
      </c>
      <c r="E307" s="33">
        <v>33</v>
      </c>
      <c r="F307" s="34" t="s">
        <v>1083</v>
      </c>
      <c r="G307" s="35" t="s">
        <v>1092</v>
      </c>
      <c r="H307" s="36" t="s">
        <v>1123</v>
      </c>
    </row>
    <row r="308" spans="1:8" hidden="1">
      <c r="A308" s="38">
        <v>307</v>
      </c>
      <c r="B308" s="39" t="s">
        <v>256</v>
      </c>
      <c r="C308" s="39" t="s">
        <v>24</v>
      </c>
      <c r="D308" s="35" t="s">
        <v>1078</v>
      </c>
      <c r="G308" s="35" t="s">
        <v>1094</v>
      </c>
      <c r="H308" s="36" t="s">
        <v>1123</v>
      </c>
    </row>
    <row r="309" spans="1:8" hidden="1">
      <c r="A309" s="38">
        <v>308</v>
      </c>
      <c r="B309" s="39" t="s">
        <v>256</v>
      </c>
      <c r="C309" s="39" t="s">
        <v>275</v>
      </c>
      <c r="D309" s="35" t="s">
        <v>1078</v>
      </c>
      <c r="E309" s="33">
        <v>38</v>
      </c>
      <c r="F309" s="34" t="s">
        <v>1084</v>
      </c>
      <c r="G309" s="35" t="s">
        <v>1094</v>
      </c>
      <c r="H309" s="36" t="s">
        <v>1122</v>
      </c>
    </row>
    <row r="310" spans="1:8" hidden="1">
      <c r="A310" s="38">
        <v>309</v>
      </c>
      <c r="B310" s="39" t="s">
        <v>909</v>
      </c>
      <c r="C310" s="39" t="s">
        <v>276</v>
      </c>
      <c r="D310" s="35" t="s">
        <v>1078</v>
      </c>
      <c r="E310" s="33">
        <v>29</v>
      </c>
      <c r="F310" s="34" t="s">
        <v>1082</v>
      </c>
      <c r="G310" s="35" t="s">
        <v>1205</v>
      </c>
      <c r="H310" s="36" t="s">
        <v>1121</v>
      </c>
    </row>
    <row r="311" spans="1:8" hidden="1">
      <c r="A311" s="38">
        <v>310</v>
      </c>
      <c r="B311" s="39" t="s">
        <v>223</v>
      </c>
      <c r="C311" s="39" t="s">
        <v>277</v>
      </c>
      <c r="D311" s="35" t="s">
        <v>1078</v>
      </c>
      <c r="G311" s="35" t="s">
        <v>1094</v>
      </c>
      <c r="H311" s="36" t="s">
        <v>1121</v>
      </c>
    </row>
    <row r="312" spans="1:8" hidden="1">
      <c r="A312" s="38">
        <v>311</v>
      </c>
      <c r="B312" s="39" t="s">
        <v>901</v>
      </c>
      <c r="C312" s="39" t="s">
        <v>27</v>
      </c>
      <c r="D312" s="35" t="s">
        <v>1078</v>
      </c>
      <c r="E312" s="33">
        <v>40</v>
      </c>
      <c r="F312" s="34" t="s">
        <v>1085</v>
      </c>
      <c r="G312" s="35" t="s">
        <v>1205</v>
      </c>
      <c r="H312" s="36" t="s">
        <v>1122</v>
      </c>
    </row>
    <row r="313" spans="1:8" hidden="1">
      <c r="A313" s="38">
        <v>312</v>
      </c>
      <c r="B313" s="39" t="s">
        <v>910</v>
      </c>
      <c r="C313" s="39" t="s">
        <v>278</v>
      </c>
      <c r="D313" s="35" t="s">
        <v>1078</v>
      </c>
      <c r="E313" s="33">
        <v>27</v>
      </c>
      <c r="F313" s="34" t="s">
        <v>1082</v>
      </c>
      <c r="G313" s="35" t="s">
        <v>1095</v>
      </c>
      <c r="H313" s="36" t="s">
        <v>1122</v>
      </c>
    </row>
    <row r="314" spans="1:8" hidden="1">
      <c r="A314" s="38">
        <v>313</v>
      </c>
      <c r="B314" s="39" t="s">
        <v>911</v>
      </c>
      <c r="C314" s="39" t="s">
        <v>38</v>
      </c>
      <c r="D314" s="35" t="s">
        <v>1078</v>
      </c>
      <c r="E314" s="33">
        <v>16</v>
      </c>
      <c r="F314" s="34" t="s">
        <v>1080</v>
      </c>
      <c r="G314" s="35" t="s">
        <v>1094</v>
      </c>
      <c r="H314" s="36" t="s">
        <v>1122</v>
      </c>
    </row>
    <row r="315" spans="1:8" hidden="1">
      <c r="A315" s="38">
        <v>314</v>
      </c>
      <c r="B315" s="39" t="s">
        <v>912</v>
      </c>
      <c r="C315" s="39" t="s">
        <v>279</v>
      </c>
      <c r="D315" s="35" t="s">
        <v>1078</v>
      </c>
      <c r="E315" s="33">
        <v>40</v>
      </c>
      <c r="F315" s="34" t="s">
        <v>1085</v>
      </c>
      <c r="G315" s="35" t="s">
        <v>1094</v>
      </c>
      <c r="H315" s="36" t="s">
        <v>1122</v>
      </c>
    </row>
    <row r="316" spans="1:8" hidden="1">
      <c r="A316" s="38">
        <v>315</v>
      </c>
      <c r="B316" s="39" t="s">
        <v>35</v>
      </c>
      <c r="C316" s="39" t="s">
        <v>280</v>
      </c>
      <c r="D316" s="35" t="s">
        <v>1078</v>
      </c>
      <c r="E316" s="33">
        <v>26</v>
      </c>
      <c r="F316" s="34" t="s">
        <v>1082</v>
      </c>
      <c r="G316" s="35" t="s">
        <v>1095</v>
      </c>
      <c r="H316" s="36" t="s">
        <v>1122</v>
      </c>
    </row>
    <row r="317" spans="1:8" hidden="1">
      <c r="A317" s="38">
        <v>316</v>
      </c>
      <c r="B317" s="39" t="s">
        <v>826</v>
      </c>
      <c r="C317" s="39" t="s">
        <v>281</v>
      </c>
      <c r="D317" s="35" t="s">
        <v>1078</v>
      </c>
      <c r="E317" s="33">
        <v>30</v>
      </c>
      <c r="F317" s="34" t="s">
        <v>1083</v>
      </c>
      <c r="G317" s="35" t="s">
        <v>1094</v>
      </c>
      <c r="H317" s="36" t="s">
        <v>1122</v>
      </c>
    </row>
    <row r="318" spans="1:8" hidden="1">
      <c r="A318" s="38">
        <v>317</v>
      </c>
      <c r="B318" s="39" t="s">
        <v>858</v>
      </c>
      <c r="C318" s="39" t="s">
        <v>27</v>
      </c>
      <c r="D318" s="35" t="s">
        <v>1078</v>
      </c>
      <c r="E318" s="33">
        <v>40</v>
      </c>
      <c r="F318" s="34" t="s">
        <v>1085</v>
      </c>
      <c r="G318" s="35" t="s">
        <v>1094</v>
      </c>
      <c r="H318" s="36" t="s">
        <v>1122</v>
      </c>
    </row>
    <row r="319" spans="1:8" hidden="1">
      <c r="A319" s="38">
        <v>318</v>
      </c>
      <c r="B319" s="39" t="s">
        <v>913</v>
      </c>
      <c r="C319" s="39" t="s">
        <v>282</v>
      </c>
      <c r="D319" s="35" t="s">
        <v>1078</v>
      </c>
      <c r="E319" s="33">
        <v>45</v>
      </c>
      <c r="F319" s="34" t="s">
        <v>1086</v>
      </c>
      <c r="G319" s="35" t="s">
        <v>1098</v>
      </c>
      <c r="H319" s="36" t="s">
        <v>1122</v>
      </c>
    </row>
    <row r="320" spans="1:8" hidden="1">
      <c r="A320" s="38">
        <v>319</v>
      </c>
      <c r="B320" s="39" t="s">
        <v>914</v>
      </c>
      <c r="C320" s="39" t="s">
        <v>283</v>
      </c>
      <c r="D320" s="35" t="s">
        <v>1078</v>
      </c>
      <c r="E320" s="33">
        <v>31</v>
      </c>
      <c r="F320" s="34" t="s">
        <v>1083</v>
      </c>
      <c r="G320" s="35" t="s">
        <v>1094</v>
      </c>
      <c r="H320" s="36" t="s">
        <v>1123</v>
      </c>
    </row>
    <row r="321" spans="1:8" hidden="1">
      <c r="A321" s="38">
        <v>320</v>
      </c>
      <c r="B321" s="39" t="s">
        <v>35</v>
      </c>
      <c r="C321" s="39" t="s">
        <v>284</v>
      </c>
      <c r="D321" s="35" t="s">
        <v>1078</v>
      </c>
      <c r="E321" s="33">
        <v>12</v>
      </c>
      <c r="F321" s="34" t="s">
        <v>1079</v>
      </c>
      <c r="G321" s="35" t="s">
        <v>1092</v>
      </c>
      <c r="H321" s="36" t="s">
        <v>1122</v>
      </c>
    </row>
    <row r="322" spans="1:8" hidden="1">
      <c r="A322" s="38">
        <v>321</v>
      </c>
      <c r="B322" s="39" t="s">
        <v>915</v>
      </c>
      <c r="C322" s="39" t="s">
        <v>285</v>
      </c>
      <c r="D322" s="35" t="s">
        <v>1078</v>
      </c>
      <c r="E322" s="33">
        <v>50</v>
      </c>
      <c r="F322" s="34" t="s">
        <v>1087</v>
      </c>
      <c r="G322" s="35" t="s">
        <v>1094</v>
      </c>
      <c r="H322" s="36" t="s">
        <v>1122</v>
      </c>
    </row>
    <row r="323" spans="1:8" hidden="1">
      <c r="A323" s="38">
        <v>322</v>
      </c>
      <c r="B323" s="39" t="s">
        <v>916</v>
      </c>
      <c r="C323" s="39" t="s">
        <v>286</v>
      </c>
      <c r="D323" s="35" t="s">
        <v>1078</v>
      </c>
      <c r="E323" s="33">
        <v>10</v>
      </c>
      <c r="F323" s="34" t="s">
        <v>1079</v>
      </c>
      <c r="G323" s="35" t="s">
        <v>1092</v>
      </c>
      <c r="H323" s="36" t="s">
        <v>1122</v>
      </c>
    </row>
    <row r="324" spans="1:8" hidden="1">
      <c r="A324" s="38">
        <v>323</v>
      </c>
      <c r="B324" s="39" t="s">
        <v>80</v>
      </c>
      <c r="C324" s="39" t="s">
        <v>287</v>
      </c>
      <c r="D324" s="35" t="s">
        <v>1078</v>
      </c>
      <c r="E324" s="33">
        <v>50</v>
      </c>
      <c r="F324" s="34" t="s">
        <v>1087</v>
      </c>
      <c r="G324" s="35" t="s">
        <v>1098</v>
      </c>
      <c r="H324" s="36" t="s">
        <v>1122</v>
      </c>
    </row>
    <row r="325" spans="1:8" hidden="1">
      <c r="A325" s="38">
        <v>324</v>
      </c>
      <c r="B325" s="39" t="s">
        <v>35</v>
      </c>
      <c r="C325" s="39" t="s">
        <v>214</v>
      </c>
      <c r="D325" s="35" t="s">
        <v>1078</v>
      </c>
      <c r="E325" s="33">
        <v>20</v>
      </c>
      <c r="F325" s="34" t="s">
        <v>1081</v>
      </c>
      <c r="G325" s="35" t="s">
        <v>1094</v>
      </c>
      <c r="H325" s="36" t="s">
        <v>1121</v>
      </c>
    </row>
    <row r="326" spans="1:8" hidden="1">
      <c r="A326" s="38">
        <v>325</v>
      </c>
      <c r="B326" s="39" t="s">
        <v>917</v>
      </c>
      <c r="C326" s="39" t="s">
        <v>288</v>
      </c>
      <c r="D326" s="35" t="s">
        <v>1078</v>
      </c>
      <c r="E326" s="33">
        <v>20</v>
      </c>
      <c r="F326" s="34" t="s">
        <v>1081</v>
      </c>
      <c r="G326" s="35" t="s">
        <v>1092</v>
      </c>
      <c r="H326" s="36" t="s">
        <v>1122</v>
      </c>
    </row>
    <row r="327" spans="1:8" hidden="1">
      <c r="A327" s="38">
        <v>326</v>
      </c>
      <c r="B327" s="39" t="s">
        <v>918</v>
      </c>
      <c r="C327" s="39" t="s">
        <v>289</v>
      </c>
      <c r="D327" s="35" t="s">
        <v>1078</v>
      </c>
      <c r="E327" s="33">
        <v>22</v>
      </c>
      <c r="F327" s="34" t="s">
        <v>1081</v>
      </c>
      <c r="G327" s="35" t="s">
        <v>1093</v>
      </c>
      <c r="H327" s="36" t="s">
        <v>1122</v>
      </c>
    </row>
    <row r="328" spans="1:8" hidden="1">
      <c r="A328" s="38">
        <v>327</v>
      </c>
      <c r="B328" s="39" t="s">
        <v>817</v>
      </c>
      <c r="C328" s="39" t="s">
        <v>89</v>
      </c>
      <c r="D328" s="35" t="s">
        <v>1078</v>
      </c>
      <c r="E328" s="33">
        <v>40</v>
      </c>
      <c r="F328" s="34" t="s">
        <v>1085</v>
      </c>
      <c r="G328" s="35" t="s">
        <v>1205</v>
      </c>
      <c r="H328" s="36" t="s">
        <v>1122</v>
      </c>
    </row>
    <row r="329" spans="1:8" hidden="1">
      <c r="A329" s="38">
        <v>328</v>
      </c>
      <c r="B329" s="39" t="s">
        <v>919</v>
      </c>
      <c r="C329" s="39" t="s">
        <v>38</v>
      </c>
      <c r="D329" s="35" t="s">
        <v>1078</v>
      </c>
      <c r="E329" s="33">
        <v>17</v>
      </c>
      <c r="F329" s="34" t="s">
        <v>1080</v>
      </c>
      <c r="G329" s="35" t="s">
        <v>1205</v>
      </c>
      <c r="H329" s="36" t="s">
        <v>1122</v>
      </c>
    </row>
    <row r="330" spans="1:8" hidden="1">
      <c r="A330" s="38">
        <v>329</v>
      </c>
      <c r="B330" s="39" t="s">
        <v>859</v>
      </c>
      <c r="C330" s="39" t="s">
        <v>38</v>
      </c>
      <c r="D330" s="35" t="s">
        <v>1078</v>
      </c>
      <c r="E330" s="33">
        <v>60</v>
      </c>
      <c r="F330" s="34" t="s">
        <v>1089</v>
      </c>
      <c r="G330" s="35" t="s">
        <v>1094</v>
      </c>
      <c r="H330" s="36" t="s">
        <v>1122</v>
      </c>
    </row>
    <row r="331" spans="1:8" hidden="1">
      <c r="A331" s="38">
        <v>330</v>
      </c>
      <c r="B331" s="39" t="s">
        <v>906</v>
      </c>
      <c r="C331" s="39" t="s">
        <v>74</v>
      </c>
      <c r="D331" s="35" t="s">
        <v>1078</v>
      </c>
      <c r="E331" s="33">
        <v>30</v>
      </c>
      <c r="F331" s="34" t="s">
        <v>1083</v>
      </c>
      <c r="G331" s="35" t="s">
        <v>1098</v>
      </c>
      <c r="H331" s="36" t="s">
        <v>1121</v>
      </c>
    </row>
    <row r="332" spans="1:8" hidden="1">
      <c r="A332" s="38">
        <v>331</v>
      </c>
      <c r="B332" s="39" t="s">
        <v>784</v>
      </c>
      <c r="C332" s="39" t="s">
        <v>290</v>
      </c>
      <c r="D332" s="35" t="s">
        <v>1078</v>
      </c>
      <c r="E332" s="33">
        <v>28</v>
      </c>
      <c r="F332" s="34" t="s">
        <v>1082</v>
      </c>
      <c r="G332" s="35" t="s">
        <v>1098</v>
      </c>
      <c r="H332" s="36" t="s">
        <v>1122</v>
      </c>
    </row>
    <row r="333" spans="1:8" hidden="1">
      <c r="A333" s="38">
        <v>332</v>
      </c>
      <c r="B333" s="39" t="s">
        <v>817</v>
      </c>
      <c r="C333" s="39" t="s">
        <v>291</v>
      </c>
      <c r="D333" s="35" t="s">
        <v>1078</v>
      </c>
      <c r="E333" s="33">
        <v>20</v>
      </c>
      <c r="F333" s="34" t="s">
        <v>1081</v>
      </c>
      <c r="G333" s="35" t="s">
        <v>1205</v>
      </c>
      <c r="H333" s="36" t="s">
        <v>1122</v>
      </c>
    </row>
    <row r="334" spans="1:8" hidden="1">
      <c r="A334" s="38">
        <v>333</v>
      </c>
      <c r="B334" s="39" t="s">
        <v>35</v>
      </c>
      <c r="C334" s="39" t="s">
        <v>292</v>
      </c>
      <c r="D334" s="35" t="s">
        <v>1078</v>
      </c>
      <c r="E334" s="33">
        <v>15</v>
      </c>
      <c r="F334" s="34" t="s">
        <v>1080</v>
      </c>
      <c r="G334" s="35" t="s">
        <v>1092</v>
      </c>
      <c r="H334" s="36" t="s">
        <v>1122</v>
      </c>
    </row>
    <row r="335" spans="1:8">
      <c r="A335" s="38">
        <v>334</v>
      </c>
      <c r="B335" s="39" t="s">
        <v>488</v>
      </c>
      <c r="C335" s="39" t="s">
        <v>293</v>
      </c>
      <c r="D335" s="35" t="s">
        <v>1077</v>
      </c>
      <c r="E335" s="33">
        <v>44</v>
      </c>
      <c r="F335" s="34" t="s">
        <v>1085</v>
      </c>
      <c r="G335" s="35" t="s">
        <v>1092</v>
      </c>
      <c r="H335" s="36" t="s">
        <v>1122</v>
      </c>
    </row>
    <row r="336" spans="1:8" hidden="1">
      <c r="A336" s="38">
        <v>335</v>
      </c>
      <c r="B336" s="39" t="s">
        <v>497</v>
      </c>
      <c r="C336" s="39" t="s">
        <v>294</v>
      </c>
      <c r="D336" s="35" t="s">
        <v>1078</v>
      </c>
      <c r="E336" s="33">
        <v>23</v>
      </c>
      <c r="F336" s="34" t="s">
        <v>1081</v>
      </c>
      <c r="G336" s="35" t="s">
        <v>1093</v>
      </c>
      <c r="H336" s="36" t="s">
        <v>1122</v>
      </c>
    </row>
    <row r="337" spans="1:8" hidden="1">
      <c r="A337" s="38">
        <v>336</v>
      </c>
      <c r="B337" s="39" t="s">
        <v>920</v>
      </c>
      <c r="C337" s="39" t="s">
        <v>295</v>
      </c>
      <c r="D337" s="35" t="s">
        <v>1078</v>
      </c>
      <c r="E337" s="33">
        <v>22</v>
      </c>
      <c r="F337" s="34" t="s">
        <v>1081</v>
      </c>
      <c r="G337" s="35" t="s">
        <v>1092</v>
      </c>
      <c r="H337" s="36" t="s">
        <v>1122</v>
      </c>
    </row>
    <row r="338" spans="1:8">
      <c r="A338" s="38">
        <v>337</v>
      </c>
      <c r="B338" s="39" t="s">
        <v>790</v>
      </c>
      <c r="C338" s="39" t="s">
        <v>295</v>
      </c>
      <c r="D338" s="35" t="s">
        <v>1077</v>
      </c>
      <c r="E338" s="33">
        <v>16</v>
      </c>
      <c r="F338" s="34" t="s">
        <v>1080</v>
      </c>
      <c r="G338" s="35" t="s">
        <v>1093</v>
      </c>
      <c r="H338" s="36" t="s">
        <v>1122</v>
      </c>
    </row>
    <row r="339" spans="1:8" hidden="1">
      <c r="A339" s="38">
        <v>338</v>
      </c>
      <c r="B339" s="39" t="s">
        <v>868</v>
      </c>
      <c r="C339" s="39" t="s">
        <v>296</v>
      </c>
      <c r="D339" s="35" t="s">
        <v>1078</v>
      </c>
      <c r="E339" s="33">
        <v>20</v>
      </c>
      <c r="F339" s="34" t="s">
        <v>1081</v>
      </c>
      <c r="G339" s="35" t="s">
        <v>1092</v>
      </c>
      <c r="H339" s="36" t="s">
        <v>1122</v>
      </c>
    </row>
    <row r="340" spans="1:8" hidden="1">
      <c r="A340" s="38">
        <v>339</v>
      </c>
      <c r="B340" s="39" t="s">
        <v>921</v>
      </c>
      <c r="C340" s="39" t="s">
        <v>297</v>
      </c>
      <c r="D340" s="35" t="s">
        <v>1078</v>
      </c>
      <c r="E340" s="33">
        <v>29</v>
      </c>
      <c r="F340" s="34" t="s">
        <v>1082</v>
      </c>
      <c r="G340" s="35" t="s">
        <v>1094</v>
      </c>
      <c r="H340" s="36" t="s">
        <v>1122</v>
      </c>
    </row>
    <row r="341" spans="1:8" hidden="1">
      <c r="A341" s="38">
        <v>340</v>
      </c>
      <c r="B341" s="39" t="s">
        <v>335</v>
      </c>
      <c r="C341" s="39" t="s">
        <v>89</v>
      </c>
      <c r="D341" s="35" t="s">
        <v>1078</v>
      </c>
      <c r="E341" s="33">
        <v>20</v>
      </c>
      <c r="F341" s="34" t="s">
        <v>1081</v>
      </c>
      <c r="G341" s="35" t="s">
        <v>1094</v>
      </c>
      <c r="H341" s="36" t="s">
        <v>1123</v>
      </c>
    </row>
    <row r="342" spans="1:8" hidden="1">
      <c r="A342" s="38">
        <v>341</v>
      </c>
      <c r="B342" s="39" t="s">
        <v>335</v>
      </c>
      <c r="C342" s="39" t="s">
        <v>298</v>
      </c>
      <c r="D342" s="35" t="s">
        <v>1078</v>
      </c>
      <c r="E342" s="33">
        <v>22</v>
      </c>
      <c r="F342" s="34" t="s">
        <v>1081</v>
      </c>
      <c r="G342" s="35" t="s">
        <v>1205</v>
      </c>
      <c r="H342" s="36" t="s">
        <v>1121</v>
      </c>
    </row>
    <row r="343" spans="1:8" hidden="1">
      <c r="A343" s="38">
        <v>342</v>
      </c>
      <c r="B343" s="39" t="s">
        <v>839</v>
      </c>
      <c r="C343" s="39" t="s">
        <v>299</v>
      </c>
      <c r="D343" s="35" t="s">
        <v>1078</v>
      </c>
      <c r="E343" s="33">
        <v>26</v>
      </c>
      <c r="F343" s="34" t="s">
        <v>1082</v>
      </c>
      <c r="G343" s="35" t="s">
        <v>1205</v>
      </c>
      <c r="H343" s="36" t="s">
        <v>1122</v>
      </c>
    </row>
    <row r="344" spans="1:8" hidden="1">
      <c r="A344" s="38">
        <v>343</v>
      </c>
      <c r="B344" s="39" t="s">
        <v>395</v>
      </c>
      <c r="C344" s="39" t="s">
        <v>300</v>
      </c>
      <c r="D344" s="35" t="s">
        <v>1078</v>
      </c>
      <c r="E344" s="33">
        <v>24</v>
      </c>
      <c r="F344" s="34" t="s">
        <v>1081</v>
      </c>
      <c r="G344" s="35" t="s">
        <v>1205</v>
      </c>
      <c r="H344" s="36" t="s">
        <v>1122</v>
      </c>
    </row>
    <row r="345" spans="1:8" hidden="1">
      <c r="A345" s="38">
        <v>344</v>
      </c>
      <c r="B345" s="39" t="s">
        <v>922</v>
      </c>
      <c r="C345" s="39" t="s">
        <v>396</v>
      </c>
      <c r="D345" s="35" t="s">
        <v>1078</v>
      </c>
      <c r="E345" s="33">
        <v>27</v>
      </c>
      <c r="F345" s="34" t="s">
        <v>1082</v>
      </c>
      <c r="G345" s="35" t="s">
        <v>1092</v>
      </c>
      <c r="H345" s="36" t="s">
        <v>1122</v>
      </c>
    </row>
    <row r="346" spans="1:8">
      <c r="A346" s="38">
        <v>345</v>
      </c>
      <c r="B346" s="39" t="s">
        <v>923</v>
      </c>
      <c r="C346" s="39" t="s">
        <v>301</v>
      </c>
      <c r="D346" s="35" t="s">
        <v>1077</v>
      </c>
      <c r="E346" s="33">
        <v>50</v>
      </c>
      <c r="F346" s="34" t="s">
        <v>1087</v>
      </c>
      <c r="G346" s="35" t="s">
        <v>1092</v>
      </c>
      <c r="H346" s="36" t="s">
        <v>1122</v>
      </c>
    </row>
    <row r="347" spans="1:8" hidden="1">
      <c r="A347" s="38">
        <v>346</v>
      </c>
      <c r="B347" s="39" t="s">
        <v>924</v>
      </c>
      <c r="C347" s="39" t="s">
        <v>302</v>
      </c>
      <c r="D347" s="35" t="s">
        <v>1078</v>
      </c>
      <c r="E347" s="33">
        <v>45</v>
      </c>
      <c r="F347" s="34" t="s">
        <v>1086</v>
      </c>
      <c r="G347" s="35" t="s">
        <v>1205</v>
      </c>
      <c r="H347" s="36" t="s">
        <v>1122</v>
      </c>
    </row>
    <row r="348" spans="1:8" hidden="1">
      <c r="A348" s="38">
        <v>347</v>
      </c>
      <c r="B348" s="39" t="s">
        <v>826</v>
      </c>
      <c r="C348" s="39" t="s">
        <v>303</v>
      </c>
      <c r="D348" s="35" t="s">
        <v>1078</v>
      </c>
      <c r="E348" s="33">
        <v>20</v>
      </c>
      <c r="F348" s="34" t="s">
        <v>1081</v>
      </c>
      <c r="G348" s="35" t="s">
        <v>1098</v>
      </c>
      <c r="H348" s="36" t="s">
        <v>1122</v>
      </c>
    </row>
    <row r="349" spans="1:8">
      <c r="A349" s="38">
        <v>348</v>
      </c>
      <c r="B349" s="39" t="s">
        <v>790</v>
      </c>
      <c r="C349" s="39" t="s">
        <v>304</v>
      </c>
      <c r="D349" s="35" t="s">
        <v>1077</v>
      </c>
      <c r="E349" s="33">
        <v>18</v>
      </c>
      <c r="F349" s="34" t="s">
        <v>1080</v>
      </c>
      <c r="G349" s="35" t="s">
        <v>1092</v>
      </c>
      <c r="H349" s="36" t="s">
        <v>1122</v>
      </c>
    </row>
    <row r="350" spans="1:8" hidden="1">
      <c r="A350" s="38">
        <v>349</v>
      </c>
      <c r="B350" s="39" t="s">
        <v>827</v>
      </c>
      <c r="C350" s="39" t="s">
        <v>305</v>
      </c>
      <c r="D350" s="35" t="s">
        <v>1078</v>
      </c>
      <c r="E350" s="33">
        <v>18</v>
      </c>
      <c r="F350" s="34" t="s">
        <v>1080</v>
      </c>
      <c r="G350" s="35" t="s">
        <v>1093</v>
      </c>
      <c r="H350" s="36" t="s">
        <v>1122</v>
      </c>
    </row>
    <row r="351" spans="1:8" hidden="1">
      <c r="A351" s="38">
        <v>350</v>
      </c>
      <c r="B351" s="39" t="s">
        <v>35</v>
      </c>
      <c r="C351" s="39" t="s">
        <v>305</v>
      </c>
      <c r="D351" s="35" t="s">
        <v>1078</v>
      </c>
      <c r="E351" s="33">
        <v>16</v>
      </c>
      <c r="F351" s="34" t="s">
        <v>1080</v>
      </c>
      <c r="G351" s="35" t="s">
        <v>1093</v>
      </c>
      <c r="H351" s="36" t="s">
        <v>1121</v>
      </c>
    </row>
    <row r="352" spans="1:8">
      <c r="A352" s="38">
        <v>351</v>
      </c>
      <c r="B352" s="39" t="s">
        <v>925</v>
      </c>
      <c r="C352" s="39" t="s">
        <v>306</v>
      </c>
      <c r="D352" s="35" t="s">
        <v>1077</v>
      </c>
      <c r="E352" s="33">
        <v>16</v>
      </c>
      <c r="F352" s="34" t="s">
        <v>1080</v>
      </c>
      <c r="G352" s="35" t="s">
        <v>1092</v>
      </c>
      <c r="H352" s="36" t="s">
        <v>1122</v>
      </c>
    </row>
    <row r="353" spans="1:8" hidden="1">
      <c r="A353" s="38">
        <v>352</v>
      </c>
      <c r="B353" s="39" t="s">
        <v>826</v>
      </c>
      <c r="C353" s="39" t="s">
        <v>307</v>
      </c>
      <c r="D353" s="35" t="s">
        <v>1078</v>
      </c>
      <c r="E353" s="33">
        <v>16</v>
      </c>
      <c r="F353" s="34" t="s">
        <v>1080</v>
      </c>
      <c r="G353" s="35" t="s">
        <v>1092</v>
      </c>
      <c r="H353" s="36" t="s">
        <v>1122</v>
      </c>
    </row>
    <row r="354" spans="1:8">
      <c r="A354" s="38">
        <v>353</v>
      </c>
      <c r="B354" s="39" t="s">
        <v>358</v>
      </c>
      <c r="C354" s="39" t="s">
        <v>36</v>
      </c>
      <c r="D354" s="35" t="s">
        <v>1077</v>
      </c>
      <c r="E354" s="33">
        <v>23</v>
      </c>
      <c r="F354" s="34" t="s">
        <v>1081</v>
      </c>
      <c r="G354" s="35" t="s">
        <v>1092</v>
      </c>
      <c r="H354" s="36" t="s">
        <v>1122</v>
      </c>
    </row>
    <row r="355" spans="1:8" hidden="1">
      <c r="A355" s="38">
        <v>354</v>
      </c>
      <c r="B355" s="39" t="s">
        <v>35</v>
      </c>
      <c r="C355" s="39" t="s">
        <v>308</v>
      </c>
      <c r="D355" s="35" t="s">
        <v>1078</v>
      </c>
      <c r="E355" s="33">
        <v>50</v>
      </c>
      <c r="F355" s="34" t="s">
        <v>1087</v>
      </c>
      <c r="G355" s="35" t="s">
        <v>1094</v>
      </c>
      <c r="H355" s="36" t="s">
        <v>1122</v>
      </c>
    </row>
    <row r="356" spans="1:8" hidden="1">
      <c r="A356" s="38">
        <v>355</v>
      </c>
      <c r="B356" s="39" t="s">
        <v>870</v>
      </c>
      <c r="C356" s="39" t="s">
        <v>309</v>
      </c>
      <c r="D356" s="35" t="s">
        <v>1078</v>
      </c>
      <c r="E356" s="33">
        <v>24</v>
      </c>
      <c r="F356" s="34" t="s">
        <v>1081</v>
      </c>
      <c r="G356" s="35" t="s">
        <v>1098</v>
      </c>
      <c r="H356" s="36" t="s">
        <v>1122</v>
      </c>
    </row>
    <row r="357" spans="1:8" hidden="1">
      <c r="A357" s="38">
        <v>356</v>
      </c>
      <c r="B357" s="39" t="s">
        <v>35</v>
      </c>
      <c r="C357" s="39" t="s">
        <v>310</v>
      </c>
      <c r="D357" s="35" t="s">
        <v>1078</v>
      </c>
      <c r="E357" s="33">
        <v>28</v>
      </c>
      <c r="F357" s="34" t="s">
        <v>1082</v>
      </c>
      <c r="G357" s="35" t="s">
        <v>1098</v>
      </c>
      <c r="H357" s="36" t="s">
        <v>1122</v>
      </c>
    </row>
    <row r="358" spans="1:8" hidden="1">
      <c r="A358" s="38">
        <v>357</v>
      </c>
      <c r="B358" s="39" t="s">
        <v>926</v>
      </c>
      <c r="C358" s="39" t="s">
        <v>27</v>
      </c>
      <c r="D358" s="35" t="s">
        <v>1078</v>
      </c>
      <c r="E358" s="33">
        <v>23</v>
      </c>
      <c r="F358" s="34" t="s">
        <v>1081</v>
      </c>
      <c r="G358" s="35" t="s">
        <v>1098</v>
      </c>
      <c r="H358" s="36" t="s">
        <v>1122</v>
      </c>
    </row>
    <row r="359" spans="1:8" hidden="1">
      <c r="A359" s="38">
        <v>358</v>
      </c>
      <c r="B359" s="39" t="s">
        <v>927</v>
      </c>
      <c r="C359" s="39" t="s">
        <v>311</v>
      </c>
      <c r="D359" s="35" t="s">
        <v>1078</v>
      </c>
      <c r="E359" s="33">
        <v>23</v>
      </c>
      <c r="F359" s="34" t="s">
        <v>1081</v>
      </c>
      <c r="G359" s="35" t="s">
        <v>1092</v>
      </c>
      <c r="H359" s="36" t="s">
        <v>1122</v>
      </c>
    </row>
    <row r="360" spans="1:8">
      <c r="A360" s="38">
        <v>359</v>
      </c>
      <c r="B360" s="39" t="s">
        <v>788</v>
      </c>
      <c r="C360" s="39" t="s">
        <v>269</v>
      </c>
      <c r="D360" s="35" t="s">
        <v>1077</v>
      </c>
      <c r="E360" s="33">
        <v>24</v>
      </c>
      <c r="F360" s="34" t="s">
        <v>1081</v>
      </c>
      <c r="G360" s="35" t="s">
        <v>1092</v>
      </c>
      <c r="H360" s="36" t="s">
        <v>1122</v>
      </c>
    </row>
    <row r="361" spans="1:8" hidden="1">
      <c r="A361" s="38">
        <v>360</v>
      </c>
      <c r="B361" s="39" t="s">
        <v>865</v>
      </c>
      <c r="C361" s="39" t="s">
        <v>40</v>
      </c>
      <c r="D361" s="35" t="s">
        <v>1078</v>
      </c>
      <c r="E361" s="33">
        <v>15</v>
      </c>
      <c r="F361" s="34" t="s">
        <v>1080</v>
      </c>
      <c r="G361" s="35" t="s">
        <v>1098</v>
      </c>
      <c r="H361" s="36" t="s">
        <v>1122</v>
      </c>
    </row>
    <row r="362" spans="1:8" hidden="1">
      <c r="A362" s="38">
        <v>361</v>
      </c>
      <c r="B362" s="39" t="s">
        <v>913</v>
      </c>
      <c r="C362" s="39" t="s">
        <v>149</v>
      </c>
      <c r="D362" s="35" t="s">
        <v>1078</v>
      </c>
      <c r="E362" s="33">
        <v>30</v>
      </c>
      <c r="F362" s="34" t="s">
        <v>1083</v>
      </c>
      <c r="G362" s="35" t="s">
        <v>1098</v>
      </c>
      <c r="H362" s="36" t="s">
        <v>1122</v>
      </c>
    </row>
    <row r="363" spans="1:8">
      <c r="A363" s="38">
        <v>362</v>
      </c>
      <c r="B363" s="39" t="s">
        <v>432</v>
      </c>
      <c r="C363" s="39" t="s">
        <v>312</v>
      </c>
      <c r="D363" s="35" t="s">
        <v>1077</v>
      </c>
      <c r="E363" s="33">
        <v>23</v>
      </c>
      <c r="F363" s="34" t="s">
        <v>1081</v>
      </c>
      <c r="G363" s="35" t="s">
        <v>1092</v>
      </c>
      <c r="H363" s="36" t="s">
        <v>1122</v>
      </c>
    </row>
    <row r="364" spans="1:8" hidden="1">
      <c r="A364" s="38">
        <v>363</v>
      </c>
      <c r="B364" s="39" t="s">
        <v>35</v>
      </c>
      <c r="C364" s="39" t="s">
        <v>155</v>
      </c>
      <c r="D364" s="35" t="s">
        <v>1078</v>
      </c>
      <c r="E364" s="33">
        <v>25</v>
      </c>
      <c r="F364" s="34" t="s">
        <v>1082</v>
      </c>
      <c r="G364" s="35" t="s">
        <v>1205</v>
      </c>
      <c r="H364" s="36" t="s">
        <v>1122</v>
      </c>
    </row>
    <row r="365" spans="1:8">
      <c r="A365" s="38">
        <v>364</v>
      </c>
      <c r="B365" s="39" t="s">
        <v>432</v>
      </c>
      <c r="C365" s="39" t="s">
        <v>313</v>
      </c>
      <c r="D365" s="35" t="s">
        <v>1077</v>
      </c>
      <c r="E365" s="33">
        <v>14</v>
      </c>
      <c r="F365" s="34" t="s">
        <v>1079</v>
      </c>
      <c r="G365" s="35" t="s">
        <v>1092</v>
      </c>
      <c r="H365" s="36" t="s">
        <v>1121</v>
      </c>
    </row>
    <row r="366" spans="1:8" hidden="1">
      <c r="A366" s="38">
        <v>365</v>
      </c>
      <c r="B366" s="39" t="s">
        <v>256</v>
      </c>
      <c r="C366" s="39" t="s">
        <v>27</v>
      </c>
      <c r="D366" s="35" t="s">
        <v>1078</v>
      </c>
      <c r="E366" s="33">
        <v>18</v>
      </c>
      <c r="F366" s="34" t="s">
        <v>1080</v>
      </c>
      <c r="G366" s="35" t="s">
        <v>1098</v>
      </c>
      <c r="H366" s="36" t="s">
        <v>1122</v>
      </c>
    </row>
    <row r="367" spans="1:8" hidden="1">
      <c r="A367" s="38">
        <v>366</v>
      </c>
      <c r="B367" s="39" t="s">
        <v>871</v>
      </c>
      <c r="C367" s="39" t="s">
        <v>314</v>
      </c>
      <c r="D367" s="35" t="s">
        <v>1078</v>
      </c>
      <c r="E367" s="33">
        <v>30</v>
      </c>
      <c r="F367" s="34" t="s">
        <v>1083</v>
      </c>
      <c r="G367" s="35" t="s">
        <v>1094</v>
      </c>
      <c r="H367" s="36" t="s">
        <v>1122</v>
      </c>
    </row>
    <row r="368" spans="1:8" hidden="1">
      <c r="A368" s="38">
        <v>367</v>
      </c>
      <c r="B368" s="39" t="s">
        <v>928</v>
      </c>
      <c r="C368" s="39" t="s">
        <v>27</v>
      </c>
      <c r="D368" s="35" t="s">
        <v>1078</v>
      </c>
      <c r="E368" s="33">
        <v>20</v>
      </c>
      <c r="F368" s="34" t="s">
        <v>1081</v>
      </c>
      <c r="G368" s="35" t="s">
        <v>1098</v>
      </c>
      <c r="H368" s="36" t="s">
        <v>1122</v>
      </c>
    </row>
    <row r="369" spans="1:8" hidden="1">
      <c r="A369" s="38">
        <v>368</v>
      </c>
      <c r="B369" s="39" t="s">
        <v>181</v>
      </c>
      <c r="C369" s="39" t="s">
        <v>27</v>
      </c>
      <c r="D369" s="35" t="s">
        <v>1078</v>
      </c>
      <c r="E369" s="33">
        <v>50</v>
      </c>
      <c r="F369" s="34" t="s">
        <v>1087</v>
      </c>
      <c r="G369" s="35" t="s">
        <v>1098</v>
      </c>
      <c r="H369" s="36" t="s">
        <v>1122</v>
      </c>
    </row>
    <row r="370" spans="1:8" hidden="1">
      <c r="A370" s="38">
        <v>369</v>
      </c>
      <c r="B370" s="39" t="s">
        <v>838</v>
      </c>
      <c r="C370" s="39" t="s">
        <v>116</v>
      </c>
      <c r="D370" s="35" t="s">
        <v>1078</v>
      </c>
      <c r="E370" s="33">
        <v>32</v>
      </c>
      <c r="F370" s="34" t="s">
        <v>1083</v>
      </c>
      <c r="G370" s="35" t="s">
        <v>1094</v>
      </c>
      <c r="H370" s="36" t="s">
        <v>1122</v>
      </c>
    </row>
    <row r="371" spans="1:8" hidden="1">
      <c r="A371" s="38">
        <v>370</v>
      </c>
      <c r="B371" s="39" t="s">
        <v>35</v>
      </c>
      <c r="C371" s="39" t="s">
        <v>315</v>
      </c>
      <c r="D371" s="35" t="s">
        <v>1078</v>
      </c>
      <c r="E371" s="33">
        <v>24</v>
      </c>
      <c r="F371" s="34" t="s">
        <v>1081</v>
      </c>
      <c r="G371" s="35" t="s">
        <v>1093</v>
      </c>
      <c r="H371" s="36" t="s">
        <v>1122</v>
      </c>
    </row>
    <row r="372" spans="1:8" hidden="1">
      <c r="A372" s="38">
        <v>371</v>
      </c>
      <c r="B372" s="39" t="s">
        <v>181</v>
      </c>
      <c r="C372" s="39" t="s">
        <v>316</v>
      </c>
      <c r="D372" s="35" t="s">
        <v>1078</v>
      </c>
      <c r="E372" s="33">
        <v>24</v>
      </c>
      <c r="F372" s="34" t="s">
        <v>1081</v>
      </c>
      <c r="G372" s="35" t="s">
        <v>1094</v>
      </c>
      <c r="H372" s="36" t="s">
        <v>1122</v>
      </c>
    </row>
    <row r="373" spans="1:8">
      <c r="A373" s="38">
        <v>372</v>
      </c>
      <c r="B373" s="39" t="s">
        <v>929</v>
      </c>
      <c r="C373" s="39" t="s">
        <v>317</v>
      </c>
      <c r="D373" s="35" t="s">
        <v>1077</v>
      </c>
      <c r="E373" s="33">
        <v>25</v>
      </c>
      <c r="F373" s="34" t="s">
        <v>1082</v>
      </c>
      <c r="G373" s="35" t="s">
        <v>1092</v>
      </c>
      <c r="H373" s="36" t="s">
        <v>1122</v>
      </c>
    </row>
    <row r="374" spans="1:8">
      <c r="A374" s="38">
        <v>373</v>
      </c>
      <c r="B374" s="39" t="s">
        <v>807</v>
      </c>
      <c r="C374" s="39" t="s">
        <v>318</v>
      </c>
      <c r="D374" s="35" t="s">
        <v>1077</v>
      </c>
      <c r="E374" s="33">
        <v>24</v>
      </c>
      <c r="F374" s="34" t="s">
        <v>1081</v>
      </c>
      <c r="G374" s="35" t="s">
        <v>1098</v>
      </c>
      <c r="H374" s="36" t="s">
        <v>1121</v>
      </c>
    </row>
    <row r="375" spans="1:8" hidden="1">
      <c r="A375" s="38">
        <v>374</v>
      </c>
      <c r="B375" s="39" t="s">
        <v>35</v>
      </c>
      <c r="C375" s="39" t="s">
        <v>319</v>
      </c>
      <c r="D375" s="35" t="s">
        <v>1078</v>
      </c>
      <c r="E375" s="33">
        <v>18</v>
      </c>
      <c r="F375" s="34" t="s">
        <v>1080</v>
      </c>
      <c r="G375" s="35" t="s">
        <v>1098</v>
      </c>
      <c r="H375" s="36" t="s">
        <v>1122</v>
      </c>
    </row>
    <row r="376" spans="1:8" hidden="1">
      <c r="A376" s="38">
        <v>375</v>
      </c>
      <c r="B376" s="39" t="s">
        <v>359</v>
      </c>
      <c r="C376" s="39" t="s">
        <v>320</v>
      </c>
      <c r="D376" s="35" t="s">
        <v>1078</v>
      </c>
      <c r="E376" s="33">
        <v>12</v>
      </c>
      <c r="F376" s="34" t="s">
        <v>1079</v>
      </c>
      <c r="G376" s="35" t="s">
        <v>1094</v>
      </c>
      <c r="H376" s="36" t="s">
        <v>1122</v>
      </c>
    </row>
    <row r="377" spans="1:8">
      <c r="A377" s="38">
        <v>376</v>
      </c>
      <c r="B377" s="39" t="s">
        <v>104</v>
      </c>
      <c r="C377" s="39" t="s">
        <v>321</v>
      </c>
      <c r="D377" s="35" t="s">
        <v>1077</v>
      </c>
      <c r="E377" s="33">
        <v>18</v>
      </c>
      <c r="F377" s="34" t="s">
        <v>1080</v>
      </c>
      <c r="G377" s="35" t="s">
        <v>1098</v>
      </c>
      <c r="H377" s="36" t="s">
        <v>1122</v>
      </c>
    </row>
    <row r="378" spans="1:8" hidden="1">
      <c r="A378" s="38">
        <v>377</v>
      </c>
      <c r="B378" s="39" t="s">
        <v>181</v>
      </c>
      <c r="C378" s="39" t="s">
        <v>322</v>
      </c>
      <c r="D378" s="35" t="s">
        <v>1078</v>
      </c>
      <c r="E378" s="33">
        <v>24</v>
      </c>
      <c r="F378" s="34" t="s">
        <v>1081</v>
      </c>
      <c r="G378" s="35" t="s">
        <v>1093</v>
      </c>
      <c r="H378" s="36" t="s">
        <v>1121</v>
      </c>
    </row>
    <row r="379" spans="1:8" hidden="1">
      <c r="A379" s="38">
        <v>378</v>
      </c>
      <c r="B379" s="39" t="s">
        <v>35</v>
      </c>
      <c r="C379" s="39" t="s">
        <v>323</v>
      </c>
      <c r="D379" s="35" t="s">
        <v>1078</v>
      </c>
      <c r="E379" s="33">
        <v>20</v>
      </c>
      <c r="F379" s="34" t="s">
        <v>1081</v>
      </c>
      <c r="G379" s="35" t="s">
        <v>1094</v>
      </c>
      <c r="H379" s="36" t="s">
        <v>1122</v>
      </c>
    </row>
    <row r="380" spans="1:8" hidden="1">
      <c r="A380" s="38">
        <v>379</v>
      </c>
      <c r="B380" s="39" t="s">
        <v>928</v>
      </c>
      <c r="C380" s="39" t="s">
        <v>324</v>
      </c>
      <c r="D380" s="35" t="s">
        <v>1078</v>
      </c>
      <c r="E380" s="33">
        <v>40</v>
      </c>
      <c r="F380" s="34" t="s">
        <v>1085</v>
      </c>
      <c r="G380" s="35" t="s">
        <v>1094</v>
      </c>
      <c r="H380" s="36" t="s">
        <v>1122</v>
      </c>
    </row>
    <row r="381" spans="1:8" hidden="1">
      <c r="A381" s="38">
        <v>380</v>
      </c>
      <c r="B381" s="39" t="s">
        <v>930</v>
      </c>
      <c r="C381" s="39" t="s">
        <v>325</v>
      </c>
      <c r="D381" s="35" t="s">
        <v>1078</v>
      </c>
      <c r="E381" s="33">
        <v>66</v>
      </c>
      <c r="F381" s="34" t="s">
        <v>1090</v>
      </c>
      <c r="G381" s="35" t="s">
        <v>1092</v>
      </c>
      <c r="H381" s="36" t="s">
        <v>1122</v>
      </c>
    </row>
    <row r="382" spans="1:8" hidden="1">
      <c r="A382" s="38">
        <v>381</v>
      </c>
      <c r="B382" s="39" t="s">
        <v>931</v>
      </c>
      <c r="C382" s="39" t="s">
        <v>326</v>
      </c>
      <c r="D382" s="35" t="s">
        <v>1078</v>
      </c>
      <c r="E382" s="33">
        <v>50</v>
      </c>
      <c r="F382" s="34" t="s">
        <v>1087</v>
      </c>
      <c r="G382" s="35" t="s">
        <v>1094</v>
      </c>
      <c r="H382" s="36" t="s">
        <v>1122</v>
      </c>
    </row>
    <row r="383" spans="1:8">
      <c r="A383" s="38">
        <v>382</v>
      </c>
      <c r="B383" s="39" t="s">
        <v>788</v>
      </c>
      <c r="C383" s="39" t="s">
        <v>84</v>
      </c>
      <c r="D383" s="35" t="s">
        <v>1077</v>
      </c>
      <c r="E383" s="33">
        <v>15</v>
      </c>
      <c r="F383" s="34" t="s">
        <v>1080</v>
      </c>
      <c r="G383" s="35" t="s">
        <v>1092</v>
      </c>
      <c r="H383" s="36" t="s">
        <v>1122</v>
      </c>
    </row>
    <row r="384" spans="1:8" hidden="1">
      <c r="A384" s="38">
        <v>383</v>
      </c>
      <c r="B384" s="39" t="s">
        <v>932</v>
      </c>
      <c r="C384" s="39" t="s">
        <v>327</v>
      </c>
      <c r="D384" s="35" t="s">
        <v>1078</v>
      </c>
      <c r="E384" s="33">
        <v>18</v>
      </c>
      <c r="F384" s="34" t="s">
        <v>1080</v>
      </c>
      <c r="G384" s="35" t="s">
        <v>1094</v>
      </c>
      <c r="H384" s="36" t="s">
        <v>1122</v>
      </c>
    </row>
    <row r="385" spans="1:8" hidden="1">
      <c r="A385" s="38">
        <v>384</v>
      </c>
      <c r="B385" s="39" t="s">
        <v>933</v>
      </c>
      <c r="C385" s="39" t="s">
        <v>328</v>
      </c>
      <c r="D385" s="35" t="s">
        <v>1078</v>
      </c>
      <c r="E385" s="33">
        <v>35</v>
      </c>
      <c r="F385" s="34" t="s">
        <v>1084</v>
      </c>
      <c r="G385" s="35" t="s">
        <v>1094</v>
      </c>
      <c r="H385" s="36" t="s">
        <v>1122</v>
      </c>
    </row>
    <row r="386" spans="1:8" hidden="1">
      <c r="A386" s="38">
        <v>385</v>
      </c>
      <c r="B386" s="39" t="s">
        <v>335</v>
      </c>
      <c r="C386" s="39" t="s">
        <v>329</v>
      </c>
      <c r="D386" s="35" t="s">
        <v>1078</v>
      </c>
      <c r="E386" s="33">
        <v>17</v>
      </c>
      <c r="F386" s="34" t="s">
        <v>1080</v>
      </c>
      <c r="G386" s="35" t="s">
        <v>1093</v>
      </c>
      <c r="H386" s="36" t="s">
        <v>1122</v>
      </c>
    </row>
    <row r="387" spans="1:8" hidden="1">
      <c r="A387" s="38">
        <v>386</v>
      </c>
      <c r="B387" s="39" t="s">
        <v>826</v>
      </c>
      <c r="C387" s="39" t="s">
        <v>330</v>
      </c>
      <c r="D387" s="35" t="s">
        <v>1078</v>
      </c>
      <c r="E387" s="33">
        <v>20</v>
      </c>
      <c r="F387" s="34" t="s">
        <v>1081</v>
      </c>
      <c r="G387" s="35" t="s">
        <v>1093</v>
      </c>
      <c r="H387" s="36" t="s">
        <v>1122</v>
      </c>
    </row>
    <row r="388" spans="1:8">
      <c r="A388" s="38">
        <v>387</v>
      </c>
      <c r="B388" s="39" t="s">
        <v>934</v>
      </c>
      <c r="C388" s="39" t="s">
        <v>331</v>
      </c>
      <c r="D388" s="35" t="s">
        <v>1077</v>
      </c>
      <c r="E388" s="33">
        <v>45</v>
      </c>
      <c r="F388" s="34" t="s">
        <v>1086</v>
      </c>
      <c r="G388" s="35" t="s">
        <v>1092</v>
      </c>
      <c r="H388" s="36" t="s">
        <v>1123</v>
      </c>
    </row>
    <row r="389" spans="1:8" hidden="1">
      <c r="A389" s="38">
        <v>388</v>
      </c>
      <c r="B389" s="39" t="s">
        <v>118</v>
      </c>
      <c r="C389" s="39" t="s">
        <v>27</v>
      </c>
      <c r="D389" s="35" t="s">
        <v>1078</v>
      </c>
      <c r="E389" s="33">
        <v>50</v>
      </c>
      <c r="F389" s="34" t="s">
        <v>1087</v>
      </c>
      <c r="G389" s="35" t="s">
        <v>1092</v>
      </c>
      <c r="H389" s="36" t="s">
        <v>1122</v>
      </c>
    </row>
    <row r="390" spans="1:8" hidden="1">
      <c r="A390" s="38">
        <v>389</v>
      </c>
      <c r="B390" s="39" t="s">
        <v>129</v>
      </c>
      <c r="C390" s="39" t="s">
        <v>332</v>
      </c>
      <c r="D390" s="35" t="s">
        <v>1078</v>
      </c>
      <c r="E390" s="33">
        <v>22</v>
      </c>
      <c r="F390" s="34" t="s">
        <v>1081</v>
      </c>
      <c r="G390" s="35" t="s">
        <v>1098</v>
      </c>
      <c r="H390" s="36" t="s">
        <v>1122</v>
      </c>
    </row>
    <row r="391" spans="1:8" hidden="1">
      <c r="A391" s="38">
        <v>390</v>
      </c>
      <c r="B391" s="39" t="s">
        <v>80</v>
      </c>
      <c r="C391" s="39" t="s">
        <v>333</v>
      </c>
      <c r="D391" s="35" t="s">
        <v>1078</v>
      </c>
      <c r="E391" s="33">
        <v>30</v>
      </c>
      <c r="F391" s="34" t="s">
        <v>1083</v>
      </c>
      <c r="G391" s="35" t="s">
        <v>1205</v>
      </c>
      <c r="H391" s="36" t="s">
        <v>1123</v>
      </c>
    </row>
    <row r="392" spans="1:8" hidden="1">
      <c r="A392" s="38">
        <v>391</v>
      </c>
      <c r="B392" s="39" t="s">
        <v>935</v>
      </c>
      <c r="C392" s="39" t="s">
        <v>334</v>
      </c>
      <c r="D392" s="35" t="s">
        <v>1078</v>
      </c>
      <c r="E392" s="33">
        <v>40</v>
      </c>
      <c r="F392" s="34" t="s">
        <v>1085</v>
      </c>
      <c r="G392" s="35" t="s">
        <v>1092</v>
      </c>
      <c r="H392" s="36" t="s">
        <v>1122</v>
      </c>
    </row>
    <row r="393" spans="1:8" hidden="1">
      <c r="A393" s="38">
        <v>392</v>
      </c>
      <c r="B393" s="39" t="s">
        <v>826</v>
      </c>
      <c r="C393" s="39" t="s">
        <v>335</v>
      </c>
      <c r="D393" s="35" t="s">
        <v>1078</v>
      </c>
      <c r="E393" s="33">
        <v>20</v>
      </c>
      <c r="F393" s="34" t="s">
        <v>1081</v>
      </c>
      <c r="G393" s="35" t="s">
        <v>1098</v>
      </c>
      <c r="H393" s="36" t="s">
        <v>1122</v>
      </c>
    </row>
    <row r="394" spans="1:8" hidden="1">
      <c r="A394" s="38">
        <v>393</v>
      </c>
      <c r="B394" s="39" t="s">
        <v>936</v>
      </c>
      <c r="C394" s="39" t="s">
        <v>336</v>
      </c>
      <c r="D394" s="35" t="s">
        <v>1078</v>
      </c>
      <c r="E394" s="33">
        <v>30</v>
      </c>
      <c r="F394" s="34" t="s">
        <v>1083</v>
      </c>
      <c r="G394" s="35" t="s">
        <v>1205</v>
      </c>
      <c r="H394" s="36" t="s">
        <v>1122</v>
      </c>
    </row>
    <row r="395" spans="1:8" hidden="1">
      <c r="A395" s="38">
        <v>394</v>
      </c>
      <c r="B395" s="39" t="s">
        <v>826</v>
      </c>
      <c r="C395" s="39" t="s">
        <v>337</v>
      </c>
      <c r="D395" s="35" t="s">
        <v>1078</v>
      </c>
      <c r="E395" s="33">
        <v>37</v>
      </c>
      <c r="F395" s="34" t="s">
        <v>1084</v>
      </c>
      <c r="G395" s="35" t="s">
        <v>1098</v>
      </c>
      <c r="H395" s="36" t="s">
        <v>1122</v>
      </c>
    </row>
    <row r="396" spans="1:8" hidden="1">
      <c r="A396" s="38">
        <v>395</v>
      </c>
      <c r="B396" s="39" t="s">
        <v>937</v>
      </c>
      <c r="C396" s="39" t="s">
        <v>338</v>
      </c>
      <c r="D396" s="35" t="s">
        <v>1078</v>
      </c>
      <c r="E396" s="33">
        <v>19</v>
      </c>
      <c r="F396" s="34" t="s">
        <v>1080</v>
      </c>
      <c r="G396" s="35" t="s">
        <v>1098</v>
      </c>
      <c r="H396" s="36" t="s">
        <v>1122</v>
      </c>
    </row>
    <row r="397" spans="1:8">
      <c r="A397" s="38">
        <v>396</v>
      </c>
      <c r="B397" s="39" t="s">
        <v>938</v>
      </c>
      <c r="C397" s="39" t="s">
        <v>339</v>
      </c>
      <c r="D397" s="35" t="s">
        <v>1077</v>
      </c>
      <c r="E397" s="33">
        <v>29</v>
      </c>
      <c r="F397" s="34" t="s">
        <v>1082</v>
      </c>
      <c r="G397" s="35" t="s">
        <v>1205</v>
      </c>
      <c r="H397" s="36" t="s">
        <v>1122</v>
      </c>
    </row>
    <row r="398" spans="1:8">
      <c r="A398" s="38">
        <v>397</v>
      </c>
      <c r="B398" s="39" t="s">
        <v>734</v>
      </c>
      <c r="C398" s="39" t="s">
        <v>340</v>
      </c>
      <c r="D398" s="35" t="s">
        <v>1077</v>
      </c>
      <c r="E398" s="33">
        <v>10</v>
      </c>
      <c r="F398" s="34" t="s">
        <v>1079</v>
      </c>
      <c r="G398" s="35" t="s">
        <v>1095</v>
      </c>
      <c r="H398" s="36" t="s">
        <v>1122</v>
      </c>
    </row>
    <row r="399" spans="1:8" hidden="1">
      <c r="A399" s="38">
        <v>398</v>
      </c>
      <c r="B399" s="39" t="s">
        <v>939</v>
      </c>
      <c r="C399" s="39" t="s">
        <v>341</v>
      </c>
      <c r="D399" s="35" t="s">
        <v>1078</v>
      </c>
      <c r="E399" s="33">
        <v>48</v>
      </c>
      <c r="F399" s="34" t="s">
        <v>1086</v>
      </c>
      <c r="G399" s="35" t="s">
        <v>1205</v>
      </c>
      <c r="H399" s="36" t="s">
        <v>1122</v>
      </c>
    </row>
    <row r="400" spans="1:8" hidden="1">
      <c r="A400" s="38">
        <v>399</v>
      </c>
      <c r="B400" s="39" t="s">
        <v>940</v>
      </c>
      <c r="C400" s="39" t="s">
        <v>342</v>
      </c>
      <c r="D400" s="35" t="s">
        <v>1078</v>
      </c>
      <c r="E400" s="33">
        <v>24</v>
      </c>
      <c r="F400" s="34" t="s">
        <v>1081</v>
      </c>
      <c r="G400" s="35" t="s">
        <v>1098</v>
      </c>
      <c r="H400" s="36" t="s">
        <v>1122</v>
      </c>
    </row>
    <row r="401" spans="1:8" hidden="1">
      <c r="A401" s="38">
        <v>400</v>
      </c>
      <c r="B401" s="39" t="s">
        <v>838</v>
      </c>
      <c r="C401" s="39" t="s">
        <v>343</v>
      </c>
      <c r="D401" s="35" t="s">
        <v>1078</v>
      </c>
      <c r="E401" s="33">
        <v>17</v>
      </c>
      <c r="F401" s="34" t="s">
        <v>1080</v>
      </c>
      <c r="G401" s="35" t="s">
        <v>1092</v>
      </c>
      <c r="H401" s="36" t="s">
        <v>1122</v>
      </c>
    </row>
    <row r="402" spans="1:8">
      <c r="A402" s="38">
        <v>401</v>
      </c>
      <c r="B402" s="39" t="s">
        <v>788</v>
      </c>
      <c r="C402" s="39" t="s">
        <v>344</v>
      </c>
      <c r="D402" s="35" t="s">
        <v>1077</v>
      </c>
      <c r="E402" s="33">
        <v>38</v>
      </c>
      <c r="F402" s="34" t="s">
        <v>1084</v>
      </c>
      <c r="G402" s="35" t="s">
        <v>1092</v>
      </c>
      <c r="H402" s="36" t="s">
        <v>1122</v>
      </c>
    </row>
    <row r="403" spans="1:8">
      <c r="A403" s="38">
        <v>402</v>
      </c>
      <c r="B403" s="39" t="s">
        <v>734</v>
      </c>
      <c r="C403" s="39" t="s">
        <v>345</v>
      </c>
      <c r="D403" s="35" t="s">
        <v>1077</v>
      </c>
      <c r="E403" s="33">
        <v>36</v>
      </c>
      <c r="F403" s="34" t="s">
        <v>1084</v>
      </c>
      <c r="G403" s="35" t="s">
        <v>1092</v>
      </c>
      <c r="H403" s="36" t="s">
        <v>1121</v>
      </c>
    </row>
    <row r="404" spans="1:8">
      <c r="A404" s="38">
        <v>403</v>
      </c>
      <c r="B404" s="39" t="s">
        <v>796</v>
      </c>
      <c r="C404" s="39" t="s">
        <v>346</v>
      </c>
      <c r="D404" s="35" t="s">
        <v>1077</v>
      </c>
      <c r="E404" s="33">
        <v>16</v>
      </c>
      <c r="F404" s="34" t="s">
        <v>1080</v>
      </c>
      <c r="G404" s="35" t="s">
        <v>1092</v>
      </c>
      <c r="H404" s="36" t="s">
        <v>1122</v>
      </c>
    </row>
    <row r="405" spans="1:8">
      <c r="A405" s="38">
        <v>404</v>
      </c>
      <c r="B405" s="39" t="s">
        <v>432</v>
      </c>
      <c r="C405" s="39" t="s">
        <v>88</v>
      </c>
      <c r="D405" s="35" t="s">
        <v>1077</v>
      </c>
      <c r="E405" s="33">
        <v>31</v>
      </c>
      <c r="F405" s="34" t="s">
        <v>1083</v>
      </c>
      <c r="G405" s="35" t="s">
        <v>1092</v>
      </c>
      <c r="H405" s="36" t="s">
        <v>1122</v>
      </c>
    </row>
    <row r="406" spans="1:8" hidden="1">
      <c r="A406" s="38">
        <v>405</v>
      </c>
      <c r="B406" s="39" t="s">
        <v>941</v>
      </c>
      <c r="C406" s="39" t="s">
        <v>347</v>
      </c>
      <c r="D406" s="35" t="s">
        <v>1078</v>
      </c>
      <c r="E406" s="33">
        <v>30</v>
      </c>
      <c r="F406" s="34" t="s">
        <v>1083</v>
      </c>
      <c r="G406" s="35" t="s">
        <v>1094</v>
      </c>
      <c r="H406" s="36" t="s">
        <v>1122</v>
      </c>
    </row>
    <row r="407" spans="1:8">
      <c r="A407" s="38">
        <v>406</v>
      </c>
      <c r="B407" s="39" t="s">
        <v>788</v>
      </c>
      <c r="C407" s="39" t="s">
        <v>348</v>
      </c>
      <c r="D407" s="35" t="s">
        <v>1077</v>
      </c>
      <c r="E407" s="33">
        <v>36</v>
      </c>
      <c r="F407" s="34" t="s">
        <v>1084</v>
      </c>
      <c r="G407" s="35" t="s">
        <v>1092</v>
      </c>
      <c r="H407" s="36" t="s">
        <v>1122</v>
      </c>
    </row>
    <row r="408" spans="1:8" hidden="1">
      <c r="A408" s="38">
        <v>407</v>
      </c>
      <c r="B408" s="39" t="s">
        <v>942</v>
      </c>
      <c r="C408" s="39" t="s">
        <v>349</v>
      </c>
      <c r="D408" s="35" t="s">
        <v>1078</v>
      </c>
      <c r="E408" s="33">
        <v>30</v>
      </c>
      <c r="F408" s="34" t="s">
        <v>1083</v>
      </c>
      <c r="G408" s="35" t="s">
        <v>1094</v>
      </c>
      <c r="H408" s="36" t="s">
        <v>1122</v>
      </c>
    </row>
    <row r="409" spans="1:8">
      <c r="A409" s="38">
        <v>408</v>
      </c>
      <c r="B409" s="39" t="s">
        <v>943</v>
      </c>
      <c r="C409" s="39" t="s">
        <v>350</v>
      </c>
      <c r="D409" s="35" t="s">
        <v>1077</v>
      </c>
      <c r="E409" s="33">
        <v>35</v>
      </c>
      <c r="F409" s="34" t="s">
        <v>1084</v>
      </c>
      <c r="G409" s="35" t="s">
        <v>1092</v>
      </c>
      <c r="H409" s="36" t="s">
        <v>1122</v>
      </c>
    </row>
    <row r="410" spans="1:8" hidden="1">
      <c r="A410" s="38">
        <v>409</v>
      </c>
      <c r="B410" s="39" t="s">
        <v>35</v>
      </c>
      <c r="C410" s="39" t="s">
        <v>81</v>
      </c>
      <c r="D410" s="35" t="s">
        <v>1078</v>
      </c>
      <c r="E410" s="33">
        <v>26</v>
      </c>
      <c r="F410" s="34" t="s">
        <v>1082</v>
      </c>
      <c r="G410" s="35" t="s">
        <v>1094</v>
      </c>
      <c r="H410" s="36" t="s">
        <v>1121</v>
      </c>
    </row>
    <row r="411" spans="1:8">
      <c r="A411" s="38">
        <v>410</v>
      </c>
      <c r="B411" s="39" t="s">
        <v>594</v>
      </c>
      <c r="C411" s="39" t="s">
        <v>351</v>
      </c>
      <c r="D411" s="35" t="s">
        <v>1077</v>
      </c>
      <c r="E411" s="33">
        <v>19</v>
      </c>
      <c r="F411" s="34" t="s">
        <v>1080</v>
      </c>
      <c r="G411" s="35" t="s">
        <v>1092</v>
      </c>
      <c r="H411" s="36" t="s">
        <v>1122</v>
      </c>
    </row>
    <row r="412" spans="1:8" hidden="1">
      <c r="A412" s="38">
        <v>411</v>
      </c>
      <c r="B412" s="39" t="s">
        <v>944</v>
      </c>
      <c r="C412" s="39" t="s">
        <v>27</v>
      </c>
      <c r="D412" s="35" t="s">
        <v>1078</v>
      </c>
      <c r="E412" s="33">
        <v>26</v>
      </c>
      <c r="F412" s="34" t="s">
        <v>1082</v>
      </c>
      <c r="G412" s="35" t="s">
        <v>1098</v>
      </c>
      <c r="H412" s="36" t="s">
        <v>1122</v>
      </c>
    </row>
    <row r="413" spans="1:8">
      <c r="A413" s="38">
        <v>412</v>
      </c>
      <c r="B413" s="39" t="s">
        <v>945</v>
      </c>
      <c r="C413" s="39" t="s">
        <v>352</v>
      </c>
      <c r="D413" s="35" t="s">
        <v>1077</v>
      </c>
      <c r="E413" s="33">
        <v>53</v>
      </c>
      <c r="F413" s="34" t="s">
        <v>1087</v>
      </c>
      <c r="G413" s="35" t="s">
        <v>1094</v>
      </c>
      <c r="H413" s="36" t="s">
        <v>1122</v>
      </c>
    </row>
    <row r="414" spans="1:8">
      <c r="A414" s="38">
        <v>413</v>
      </c>
      <c r="B414" s="39" t="s">
        <v>946</v>
      </c>
      <c r="C414" s="39" t="s">
        <v>353</v>
      </c>
      <c r="D414" s="35" t="s">
        <v>1077</v>
      </c>
      <c r="E414" s="33">
        <v>31</v>
      </c>
      <c r="F414" s="34" t="s">
        <v>1083</v>
      </c>
      <c r="G414" s="35" t="s">
        <v>1094</v>
      </c>
      <c r="H414" s="36" t="s">
        <v>1123</v>
      </c>
    </row>
    <row r="415" spans="1:8" hidden="1">
      <c r="A415" s="38">
        <v>414</v>
      </c>
      <c r="B415" s="39" t="s">
        <v>35</v>
      </c>
      <c r="C415" s="39" t="s">
        <v>354</v>
      </c>
      <c r="D415" s="35" t="s">
        <v>1078</v>
      </c>
      <c r="E415" s="33">
        <v>30</v>
      </c>
      <c r="F415" s="34" t="s">
        <v>1083</v>
      </c>
      <c r="G415" s="35" t="s">
        <v>1094</v>
      </c>
      <c r="H415" s="36" t="s">
        <v>1122</v>
      </c>
    </row>
    <row r="416" spans="1:8" hidden="1">
      <c r="A416" s="38">
        <v>415</v>
      </c>
      <c r="B416" s="39" t="s">
        <v>947</v>
      </c>
      <c r="C416" s="39" t="s">
        <v>355</v>
      </c>
      <c r="D416" s="35" t="s">
        <v>1078</v>
      </c>
      <c r="E416" s="33">
        <v>25</v>
      </c>
      <c r="F416" s="34" t="s">
        <v>1082</v>
      </c>
      <c r="G416" s="35" t="s">
        <v>1094</v>
      </c>
      <c r="H416" s="36" t="s">
        <v>1122</v>
      </c>
    </row>
    <row r="417" spans="1:8" hidden="1">
      <c r="A417" s="38">
        <v>416</v>
      </c>
      <c r="B417" s="39" t="s">
        <v>927</v>
      </c>
      <c r="C417" s="39" t="s">
        <v>356</v>
      </c>
      <c r="D417" s="35" t="s">
        <v>1078</v>
      </c>
      <c r="E417" s="33">
        <v>21</v>
      </c>
      <c r="F417" s="34" t="s">
        <v>1081</v>
      </c>
      <c r="G417" s="35" t="s">
        <v>1098</v>
      </c>
      <c r="H417" s="36" t="s">
        <v>1122</v>
      </c>
    </row>
    <row r="418" spans="1:8" hidden="1">
      <c r="A418" s="38">
        <v>417</v>
      </c>
      <c r="B418" s="39" t="s">
        <v>823</v>
      </c>
      <c r="C418" s="39" t="s">
        <v>355</v>
      </c>
      <c r="D418" s="35" t="s">
        <v>1078</v>
      </c>
      <c r="E418" s="33">
        <v>38</v>
      </c>
      <c r="F418" s="34" t="s">
        <v>1084</v>
      </c>
      <c r="G418" s="35" t="s">
        <v>1094</v>
      </c>
      <c r="H418" s="36" t="s">
        <v>1122</v>
      </c>
    </row>
    <row r="419" spans="1:8" hidden="1">
      <c r="A419" s="38">
        <v>418</v>
      </c>
      <c r="B419" s="39" t="s">
        <v>817</v>
      </c>
      <c r="C419" s="39" t="s">
        <v>357</v>
      </c>
      <c r="D419" s="35" t="s">
        <v>1078</v>
      </c>
      <c r="E419" s="33">
        <v>22</v>
      </c>
      <c r="F419" s="34" t="s">
        <v>1081</v>
      </c>
      <c r="G419" s="35" t="s">
        <v>1205</v>
      </c>
      <c r="H419" s="36" t="s">
        <v>1122</v>
      </c>
    </row>
    <row r="420" spans="1:8">
      <c r="A420" s="38">
        <v>419</v>
      </c>
      <c r="B420" s="39" t="s">
        <v>432</v>
      </c>
      <c r="C420" s="39" t="s">
        <v>358</v>
      </c>
      <c r="D420" s="35" t="s">
        <v>1077</v>
      </c>
      <c r="E420" s="33">
        <v>19</v>
      </c>
      <c r="F420" s="34" t="s">
        <v>1080</v>
      </c>
      <c r="G420" s="35" t="s">
        <v>1094</v>
      </c>
      <c r="H420" s="36" t="s">
        <v>1123</v>
      </c>
    </row>
    <row r="421" spans="1:8" hidden="1">
      <c r="A421" s="38">
        <v>420</v>
      </c>
      <c r="B421" s="39" t="s">
        <v>35</v>
      </c>
      <c r="C421" s="39" t="s">
        <v>359</v>
      </c>
      <c r="D421" s="35" t="s">
        <v>1078</v>
      </c>
      <c r="E421" s="33">
        <v>23</v>
      </c>
      <c r="F421" s="34" t="s">
        <v>1081</v>
      </c>
      <c r="G421" s="35" t="s">
        <v>1092</v>
      </c>
      <c r="H421" s="36" t="s">
        <v>1123</v>
      </c>
    </row>
    <row r="422" spans="1:8" hidden="1">
      <c r="A422" s="38">
        <v>421</v>
      </c>
      <c r="B422" s="39" t="s">
        <v>794</v>
      </c>
      <c r="C422" s="39" t="s">
        <v>360</v>
      </c>
      <c r="D422" s="35" t="s">
        <v>1078</v>
      </c>
      <c r="E422" s="33">
        <v>20</v>
      </c>
      <c r="F422" s="34" t="s">
        <v>1081</v>
      </c>
      <c r="G422" s="35" t="s">
        <v>1092</v>
      </c>
      <c r="H422" s="36" t="s">
        <v>1121</v>
      </c>
    </row>
    <row r="423" spans="1:8" hidden="1">
      <c r="A423" s="38">
        <v>422</v>
      </c>
      <c r="B423" s="39" t="s">
        <v>818</v>
      </c>
      <c r="C423" s="39" t="s">
        <v>27</v>
      </c>
      <c r="D423" s="35" t="s">
        <v>1078</v>
      </c>
      <c r="E423" s="33">
        <v>40</v>
      </c>
      <c r="F423" s="34" t="s">
        <v>1085</v>
      </c>
      <c r="G423" s="35" t="s">
        <v>1092</v>
      </c>
      <c r="H423" s="36" t="s">
        <v>1121</v>
      </c>
    </row>
    <row r="424" spans="1:8" hidden="1">
      <c r="A424" s="38">
        <v>423</v>
      </c>
      <c r="B424" s="39" t="s">
        <v>948</v>
      </c>
      <c r="C424" s="39" t="s">
        <v>27</v>
      </c>
      <c r="D424" s="35" t="s">
        <v>1078</v>
      </c>
      <c r="E424" s="33">
        <v>62</v>
      </c>
      <c r="F424" s="34" t="s">
        <v>1089</v>
      </c>
      <c r="G424" s="35" t="s">
        <v>1094</v>
      </c>
      <c r="H424" s="36" t="s">
        <v>1122</v>
      </c>
    </row>
    <row r="425" spans="1:8" hidden="1">
      <c r="A425" s="38">
        <v>424</v>
      </c>
      <c r="B425" s="39" t="s">
        <v>35</v>
      </c>
      <c r="C425" s="39" t="s">
        <v>361</v>
      </c>
      <c r="D425" s="35" t="s">
        <v>1078</v>
      </c>
      <c r="E425" s="33">
        <v>28</v>
      </c>
      <c r="F425" s="34" t="s">
        <v>1082</v>
      </c>
      <c r="G425" s="35" t="s">
        <v>1092</v>
      </c>
      <c r="H425" s="36" t="s">
        <v>1122</v>
      </c>
    </row>
    <row r="426" spans="1:8" hidden="1">
      <c r="A426" s="38">
        <v>425</v>
      </c>
      <c r="B426" s="39" t="s">
        <v>335</v>
      </c>
      <c r="C426" s="39" t="s">
        <v>362</v>
      </c>
      <c r="D426" s="35" t="s">
        <v>1078</v>
      </c>
      <c r="E426" s="33">
        <v>36</v>
      </c>
      <c r="F426" s="34" t="s">
        <v>1084</v>
      </c>
      <c r="G426" s="35" t="s">
        <v>1098</v>
      </c>
      <c r="H426" s="36" t="s">
        <v>1122</v>
      </c>
    </row>
    <row r="427" spans="1:8" hidden="1">
      <c r="A427" s="38">
        <v>426</v>
      </c>
      <c r="B427" s="39" t="s">
        <v>927</v>
      </c>
      <c r="C427" s="39" t="s">
        <v>91</v>
      </c>
      <c r="D427" s="35" t="s">
        <v>1078</v>
      </c>
      <c r="E427" s="33">
        <v>15</v>
      </c>
      <c r="F427" s="34" t="s">
        <v>1080</v>
      </c>
      <c r="G427" s="35" t="s">
        <v>1098</v>
      </c>
      <c r="H427" s="36" t="s">
        <v>1122</v>
      </c>
    </row>
    <row r="428" spans="1:8" hidden="1">
      <c r="A428" s="38">
        <v>427</v>
      </c>
      <c r="B428" s="39" t="s">
        <v>949</v>
      </c>
      <c r="C428" s="39" t="s">
        <v>91</v>
      </c>
      <c r="D428" s="35" t="s">
        <v>1078</v>
      </c>
      <c r="E428" s="33">
        <v>46</v>
      </c>
      <c r="F428" s="34" t="s">
        <v>1086</v>
      </c>
      <c r="G428" s="35" t="s">
        <v>1098</v>
      </c>
      <c r="H428" s="36" t="s">
        <v>1122</v>
      </c>
    </row>
    <row r="429" spans="1:8" hidden="1">
      <c r="A429" s="38">
        <v>428</v>
      </c>
      <c r="B429" s="39" t="s">
        <v>35</v>
      </c>
      <c r="C429" s="39" t="s">
        <v>61</v>
      </c>
      <c r="D429" s="35" t="s">
        <v>1078</v>
      </c>
      <c r="E429" s="33">
        <v>50</v>
      </c>
      <c r="F429" s="34" t="s">
        <v>1087</v>
      </c>
      <c r="G429" s="35" t="s">
        <v>1094</v>
      </c>
      <c r="H429" s="36" t="s">
        <v>1122</v>
      </c>
    </row>
    <row r="430" spans="1:8" hidden="1">
      <c r="A430" s="38">
        <v>429</v>
      </c>
      <c r="B430" s="39" t="s">
        <v>35</v>
      </c>
      <c r="C430" s="39" t="s">
        <v>363</v>
      </c>
      <c r="D430" s="35" t="s">
        <v>1078</v>
      </c>
      <c r="E430" s="33">
        <v>18</v>
      </c>
      <c r="F430" s="34" t="s">
        <v>1080</v>
      </c>
      <c r="G430" s="35" t="s">
        <v>1092</v>
      </c>
      <c r="H430" s="36" t="s">
        <v>1122</v>
      </c>
    </row>
    <row r="431" spans="1:8" hidden="1">
      <c r="A431" s="38">
        <v>430</v>
      </c>
      <c r="B431" s="39" t="s">
        <v>721</v>
      </c>
      <c r="C431" s="39" t="s">
        <v>364</v>
      </c>
      <c r="D431" s="35" t="s">
        <v>1078</v>
      </c>
      <c r="E431" s="33">
        <v>50</v>
      </c>
      <c r="F431" s="34" t="s">
        <v>1087</v>
      </c>
      <c r="G431" s="35" t="s">
        <v>1094</v>
      </c>
      <c r="H431" s="36" t="s">
        <v>1123</v>
      </c>
    </row>
    <row r="432" spans="1:8" hidden="1">
      <c r="A432" s="38">
        <v>431</v>
      </c>
      <c r="B432" s="39" t="s">
        <v>950</v>
      </c>
      <c r="C432" s="39" t="s">
        <v>88</v>
      </c>
      <c r="D432" s="35" t="s">
        <v>1078</v>
      </c>
      <c r="E432" s="33">
        <v>28</v>
      </c>
      <c r="F432" s="34" t="s">
        <v>1082</v>
      </c>
      <c r="G432" s="35" t="s">
        <v>1205</v>
      </c>
      <c r="H432" s="36" t="s">
        <v>1122</v>
      </c>
    </row>
    <row r="433" spans="1:8" hidden="1">
      <c r="A433" s="38">
        <v>432</v>
      </c>
      <c r="B433" s="39" t="s">
        <v>951</v>
      </c>
      <c r="C433" s="39" t="s">
        <v>365</v>
      </c>
      <c r="D433" s="35" t="s">
        <v>1078</v>
      </c>
      <c r="E433" s="33">
        <v>15</v>
      </c>
      <c r="F433" s="34" t="s">
        <v>1080</v>
      </c>
      <c r="G433" s="35" t="s">
        <v>1093</v>
      </c>
      <c r="H433" s="36" t="s">
        <v>1121</v>
      </c>
    </row>
    <row r="434" spans="1:8">
      <c r="A434" s="38">
        <v>433</v>
      </c>
      <c r="B434" s="39" t="s">
        <v>952</v>
      </c>
      <c r="C434" s="39" t="s">
        <v>366</v>
      </c>
      <c r="D434" s="35" t="s">
        <v>1077</v>
      </c>
      <c r="E434" s="33">
        <v>14</v>
      </c>
      <c r="F434" s="34" t="s">
        <v>1079</v>
      </c>
      <c r="G434" s="35" t="s">
        <v>1092</v>
      </c>
      <c r="H434" s="36" t="s">
        <v>1121</v>
      </c>
    </row>
    <row r="435" spans="1:8" hidden="1">
      <c r="A435" s="38">
        <v>434</v>
      </c>
      <c r="B435" s="39" t="s">
        <v>953</v>
      </c>
      <c r="C435" s="39" t="s">
        <v>367</v>
      </c>
      <c r="D435" s="35" t="s">
        <v>1078</v>
      </c>
      <c r="E435" s="33">
        <v>26</v>
      </c>
      <c r="F435" s="34" t="s">
        <v>1082</v>
      </c>
      <c r="G435" s="35" t="s">
        <v>1092</v>
      </c>
      <c r="H435" s="36" t="s">
        <v>1121</v>
      </c>
    </row>
    <row r="436" spans="1:8" hidden="1">
      <c r="A436" s="38">
        <v>435</v>
      </c>
      <c r="B436" s="39" t="s">
        <v>35</v>
      </c>
      <c r="C436" s="39" t="s">
        <v>80</v>
      </c>
      <c r="D436" s="35" t="s">
        <v>1078</v>
      </c>
      <c r="E436" s="33">
        <v>24</v>
      </c>
      <c r="F436" s="34" t="s">
        <v>1081</v>
      </c>
      <c r="G436" s="35" t="s">
        <v>1093</v>
      </c>
      <c r="H436" s="36" t="s">
        <v>1121</v>
      </c>
    </row>
    <row r="437" spans="1:8" hidden="1">
      <c r="A437" s="38">
        <v>436</v>
      </c>
      <c r="B437" s="39" t="s">
        <v>157</v>
      </c>
      <c r="C437" s="39" t="s">
        <v>368</v>
      </c>
      <c r="D437" s="35" t="s">
        <v>1078</v>
      </c>
      <c r="E437" s="33">
        <v>35</v>
      </c>
      <c r="F437" s="34" t="s">
        <v>1084</v>
      </c>
      <c r="G437" s="35" t="s">
        <v>1095</v>
      </c>
      <c r="H437" s="36" t="s">
        <v>1122</v>
      </c>
    </row>
    <row r="438" spans="1:8">
      <c r="A438" s="38">
        <v>437</v>
      </c>
      <c r="B438" s="39" t="s">
        <v>893</v>
      </c>
      <c r="C438" s="39" t="s">
        <v>369</v>
      </c>
      <c r="D438" s="35" t="s">
        <v>1077</v>
      </c>
      <c r="E438" s="33">
        <v>24</v>
      </c>
      <c r="F438" s="34" t="s">
        <v>1081</v>
      </c>
      <c r="G438" s="35" t="s">
        <v>1092</v>
      </c>
      <c r="H438" s="36" t="s">
        <v>1122</v>
      </c>
    </row>
    <row r="439" spans="1:8" hidden="1">
      <c r="A439" s="38">
        <v>438</v>
      </c>
      <c r="B439" s="39" t="s">
        <v>606</v>
      </c>
      <c r="C439" s="39" t="s">
        <v>370</v>
      </c>
      <c r="D439" s="35" t="s">
        <v>1078</v>
      </c>
      <c r="E439" s="33">
        <v>22</v>
      </c>
      <c r="F439" s="34" t="s">
        <v>1081</v>
      </c>
      <c r="G439" s="35" t="s">
        <v>1092</v>
      </c>
      <c r="H439" s="36" t="s">
        <v>1122</v>
      </c>
    </row>
    <row r="440" spans="1:8" hidden="1">
      <c r="A440" s="38">
        <v>439</v>
      </c>
      <c r="B440" s="39" t="s">
        <v>497</v>
      </c>
      <c r="C440" s="39" t="s">
        <v>40</v>
      </c>
      <c r="D440" s="35" t="s">
        <v>1078</v>
      </c>
      <c r="E440" s="33">
        <v>28</v>
      </c>
      <c r="F440" s="34" t="s">
        <v>1082</v>
      </c>
      <c r="G440" s="35" t="s">
        <v>1092</v>
      </c>
      <c r="H440" s="36" t="s">
        <v>1123</v>
      </c>
    </row>
    <row r="441" spans="1:8" hidden="1">
      <c r="A441" s="38">
        <v>440</v>
      </c>
      <c r="B441" s="39" t="s">
        <v>35</v>
      </c>
      <c r="C441" s="39" t="s">
        <v>371</v>
      </c>
      <c r="D441" s="35" t="s">
        <v>1078</v>
      </c>
      <c r="E441" s="33">
        <v>25</v>
      </c>
      <c r="F441" s="34" t="s">
        <v>1082</v>
      </c>
      <c r="G441" s="35" t="s">
        <v>1092</v>
      </c>
      <c r="H441" s="36" t="s">
        <v>1122</v>
      </c>
    </row>
    <row r="442" spans="1:8">
      <c r="A442" s="38">
        <v>441</v>
      </c>
      <c r="B442" s="39" t="s">
        <v>734</v>
      </c>
      <c r="C442" s="39" t="s">
        <v>162</v>
      </c>
      <c r="D442" s="35" t="s">
        <v>1077</v>
      </c>
      <c r="E442" s="33">
        <v>25</v>
      </c>
      <c r="F442" s="34" t="s">
        <v>1082</v>
      </c>
      <c r="G442" s="35" t="s">
        <v>1092</v>
      </c>
      <c r="H442" s="36" t="s">
        <v>1122</v>
      </c>
    </row>
    <row r="443" spans="1:8">
      <c r="A443" s="38">
        <v>442</v>
      </c>
      <c r="B443" s="39" t="s">
        <v>849</v>
      </c>
      <c r="C443" s="39" t="s">
        <v>372</v>
      </c>
      <c r="D443" s="35" t="s">
        <v>1077</v>
      </c>
      <c r="E443" s="33">
        <v>19</v>
      </c>
      <c r="F443" s="34" t="s">
        <v>1080</v>
      </c>
      <c r="G443" s="35" t="s">
        <v>1092</v>
      </c>
      <c r="H443" s="36" t="s">
        <v>1123</v>
      </c>
    </row>
    <row r="444" spans="1:8" hidden="1">
      <c r="A444" s="38">
        <v>443</v>
      </c>
      <c r="B444" s="39" t="s">
        <v>954</v>
      </c>
      <c r="C444" s="39" t="s">
        <v>373</v>
      </c>
      <c r="D444" s="35" t="s">
        <v>1078</v>
      </c>
      <c r="E444" s="33">
        <v>29</v>
      </c>
      <c r="F444" s="34" t="s">
        <v>1082</v>
      </c>
      <c r="G444" s="35" t="s">
        <v>1094</v>
      </c>
      <c r="H444" s="36" t="s">
        <v>1122</v>
      </c>
    </row>
    <row r="445" spans="1:8">
      <c r="A445" s="38">
        <v>444</v>
      </c>
      <c r="B445" s="39" t="s">
        <v>432</v>
      </c>
      <c r="C445" s="39" t="s">
        <v>374</v>
      </c>
      <c r="D445" s="35" t="s">
        <v>1077</v>
      </c>
      <c r="E445" s="33">
        <v>21</v>
      </c>
      <c r="F445" s="34" t="s">
        <v>1081</v>
      </c>
      <c r="G445" s="35" t="s">
        <v>1095</v>
      </c>
      <c r="H445" s="36" t="s">
        <v>1122</v>
      </c>
    </row>
    <row r="446" spans="1:8" hidden="1">
      <c r="A446" s="38">
        <v>445</v>
      </c>
      <c r="B446" s="39" t="s">
        <v>827</v>
      </c>
      <c r="C446" s="39" t="s">
        <v>375</v>
      </c>
      <c r="D446" s="35" t="s">
        <v>1078</v>
      </c>
      <c r="E446" s="33">
        <v>31</v>
      </c>
      <c r="F446" s="34" t="s">
        <v>1083</v>
      </c>
      <c r="G446" s="35" t="s">
        <v>1094</v>
      </c>
      <c r="H446" s="36" t="s">
        <v>1122</v>
      </c>
    </row>
    <row r="447" spans="1:8" hidden="1">
      <c r="A447" s="38">
        <v>446</v>
      </c>
      <c r="B447" s="39" t="s">
        <v>35</v>
      </c>
      <c r="C447" s="39" t="s">
        <v>355</v>
      </c>
      <c r="D447" s="35" t="s">
        <v>1078</v>
      </c>
      <c r="E447" s="33">
        <v>58</v>
      </c>
      <c r="F447" s="34" t="s">
        <v>1088</v>
      </c>
      <c r="G447" s="35" t="s">
        <v>1094</v>
      </c>
      <c r="H447" s="36" t="s">
        <v>1122</v>
      </c>
    </row>
    <row r="448" spans="1:8" hidden="1">
      <c r="A448" s="38">
        <v>447</v>
      </c>
      <c r="B448" s="39" t="s">
        <v>359</v>
      </c>
      <c r="C448" s="39" t="s">
        <v>251</v>
      </c>
      <c r="D448" s="35" t="s">
        <v>1078</v>
      </c>
      <c r="E448" s="33">
        <v>24</v>
      </c>
      <c r="F448" s="34" t="s">
        <v>1081</v>
      </c>
      <c r="G448" s="35" t="s">
        <v>1094</v>
      </c>
      <c r="H448" s="36" t="s">
        <v>1121</v>
      </c>
    </row>
    <row r="449" spans="1:8">
      <c r="A449" s="38">
        <v>448</v>
      </c>
      <c r="B449" s="39" t="s">
        <v>796</v>
      </c>
      <c r="C449" s="39" t="s">
        <v>376</v>
      </c>
      <c r="D449" s="35" t="s">
        <v>1077</v>
      </c>
      <c r="E449" s="33">
        <v>18</v>
      </c>
      <c r="F449" s="34" t="s">
        <v>1080</v>
      </c>
      <c r="G449" s="35" t="s">
        <v>1092</v>
      </c>
      <c r="H449" s="36" t="s">
        <v>1122</v>
      </c>
    </row>
    <row r="450" spans="1:8" hidden="1">
      <c r="A450" s="38">
        <v>449</v>
      </c>
      <c r="B450" s="39" t="s">
        <v>35</v>
      </c>
      <c r="C450" s="39" t="s">
        <v>377</v>
      </c>
      <c r="D450" s="35" t="s">
        <v>1078</v>
      </c>
      <c r="E450" s="33">
        <v>18</v>
      </c>
      <c r="F450" s="34" t="s">
        <v>1080</v>
      </c>
      <c r="G450" s="35" t="s">
        <v>1092</v>
      </c>
      <c r="H450" s="36" t="s">
        <v>1122</v>
      </c>
    </row>
    <row r="451" spans="1:8" hidden="1">
      <c r="A451" s="38">
        <v>450</v>
      </c>
      <c r="B451" s="39" t="s">
        <v>955</v>
      </c>
      <c r="C451" s="39" t="s">
        <v>378</v>
      </c>
      <c r="D451" s="35" t="s">
        <v>1078</v>
      </c>
      <c r="E451" s="33">
        <v>18</v>
      </c>
      <c r="F451" s="34" t="s">
        <v>1080</v>
      </c>
      <c r="G451" s="35" t="s">
        <v>1092</v>
      </c>
      <c r="H451" s="36" t="s">
        <v>1122</v>
      </c>
    </row>
    <row r="452" spans="1:8" hidden="1">
      <c r="A452" s="38">
        <v>451</v>
      </c>
      <c r="B452" s="39" t="s">
        <v>256</v>
      </c>
      <c r="C452" s="39" t="s">
        <v>379</v>
      </c>
      <c r="D452" s="35" t="s">
        <v>1078</v>
      </c>
      <c r="E452" s="33">
        <v>45</v>
      </c>
      <c r="F452" s="34" t="s">
        <v>1086</v>
      </c>
      <c r="G452" s="35" t="s">
        <v>1205</v>
      </c>
      <c r="H452" s="36" t="s">
        <v>1122</v>
      </c>
    </row>
    <row r="453" spans="1:8" hidden="1">
      <c r="A453" s="38">
        <v>452</v>
      </c>
      <c r="B453" s="39" t="s">
        <v>118</v>
      </c>
      <c r="C453" s="39" t="s">
        <v>380</v>
      </c>
      <c r="D453" s="35" t="s">
        <v>1078</v>
      </c>
      <c r="E453" s="33">
        <v>18</v>
      </c>
      <c r="F453" s="34" t="s">
        <v>1080</v>
      </c>
      <c r="G453" s="35" t="s">
        <v>1098</v>
      </c>
      <c r="H453" s="36" t="s">
        <v>1122</v>
      </c>
    </row>
    <row r="454" spans="1:8" hidden="1">
      <c r="A454" s="38">
        <v>453</v>
      </c>
      <c r="B454" s="39" t="s">
        <v>256</v>
      </c>
      <c r="C454" s="39" t="s">
        <v>118</v>
      </c>
      <c r="D454" s="35" t="s">
        <v>1078</v>
      </c>
      <c r="E454" s="33">
        <v>36</v>
      </c>
      <c r="F454" s="34" t="s">
        <v>1084</v>
      </c>
      <c r="G454" s="35" t="s">
        <v>1094</v>
      </c>
      <c r="H454" s="36" t="s">
        <v>1122</v>
      </c>
    </row>
    <row r="455" spans="1:8" hidden="1">
      <c r="A455" s="38">
        <v>454</v>
      </c>
      <c r="B455" s="39" t="s">
        <v>956</v>
      </c>
      <c r="C455" s="39" t="s">
        <v>378</v>
      </c>
      <c r="D455" s="35" t="s">
        <v>1078</v>
      </c>
      <c r="E455" s="33">
        <v>20</v>
      </c>
      <c r="F455" s="34" t="s">
        <v>1081</v>
      </c>
      <c r="G455" s="35" t="s">
        <v>1093</v>
      </c>
      <c r="H455" s="36" t="s">
        <v>1122</v>
      </c>
    </row>
    <row r="456" spans="1:8" hidden="1">
      <c r="A456" s="38">
        <v>455</v>
      </c>
      <c r="B456" s="39" t="s">
        <v>359</v>
      </c>
      <c r="C456" s="39" t="s">
        <v>381</v>
      </c>
      <c r="D456" s="35" t="s">
        <v>1078</v>
      </c>
      <c r="E456" s="33">
        <v>21</v>
      </c>
      <c r="F456" s="34" t="s">
        <v>1081</v>
      </c>
      <c r="G456" s="35" t="s">
        <v>1092</v>
      </c>
      <c r="H456" s="36" t="s">
        <v>1122</v>
      </c>
    </row>
    <row r="457" spans="1:8" hidden="1">
      <c r="A457" s="38">
        <v>456</v>
      </c>
      <c r="B457" s="39" t="s">
        <v>191</v>
      </c>
      <c r="C457" s="39" t="s">
        <v>382</v>
      </c>
      <c r="D457" s="35" t="s">
        <v>1078</v>
      </c>
      <c r="E457" s="33">
        <v>18</v>
      </c>
      <c r="F457" s="34" t="s">
        <v>1080</v>
      </c>
      <c r="G457" s="35" t="s">
        <v>1092</v>
      </c>
      <c r="H457" s="36" t="s">
        <v>1122</v>
      </c>
    </row>
    <row r="458" spans="1:8" hidden="1">
      <c r="A458" s="38">
        <v>457</v>
      </c>
      <c r="B458" s="39" t="s">
        <v>886</v>
      </c>
      <c r="C458" s="39" t="s">
        <v>382</v>
      </c>
      <c r="D458" s="35" t="s">
        <v>1078</v>
      </c>
      <c r="E458" s="33">
        <v>15</v>
      </c>
      <c r="F458" s="34" t="s">
        <v>1080</v>
      </c>
      <c r="G458" s="35" t="s">
        <v>1093</v>
      </c>
      <c r="H458" s="36" t="s">
        <v>1122</v>
      </c>
    </row>
    <row r="459" spans="1:8" hidden="1">
      <c r="A459" s="38">
        <v>458</v>
      </c>
      <c r="B459" s="39" t="s">
        <v>957</v>
      </c>
      <c r="C459" s="39" t="s">
        <v>383</v>
      </c>
      <c r="D459" s="35" t="s">
        <v>1078</v>
      </c>
      <c r="E459" s="33">
        <v>42</v>
      </c>
      <c r="F459" s="34" t="s">
        <v>1085</v>
      </c>
      <c r="G459" s="35" t="s">
        <v>1094</v>
      </c>
      <c r="H459" s="36" t="s">
        <v>1122</v>
      </c>
    </row>
    <row r="460" spans="1:8" hidden="1">
      <c r="A460" s="38">
        <v>459</v>
      </c>
      <c r="B460" s="39" t="s">
        <v>888</v>
      </c>
      <c r="C460" s="39" t="s">
        <v>384</v>
      </c>
      <c r="D460" s="35" t="s">
        <v>1078</v>
      </c>
      <c r="E460" s="33">
        <v>28</v>
      </c>
      <c r="F460" s="34" t="s">
        <v>1082</v>
      </c>
      <c r="G460" s="35" t="s">
        <v>1098</v>
      </c>
      <c r="H460" s="36" t="s">
        <v>1122</v>
      </c>
    </row>
    <row r="461" spans="1:8" hidden="1">
      <c r="A461" s="38">
        <v>460</v>
      </c>
      <c r="B461" s="39" t="s">
        <v>35</v>
      </c>
      <c r="C461" s="39" t="s">
        <v>378</v>
      </c>
      <c r="D461" s="35" t="s">
        <v>1078</v>
      </c>
      <c r="E461" s="33">
        <v>20</v>
      </c>
      <c r="F461" s="34" t="s">
        <v>1081</v>
      </c>
      <c r="G461" s="35" t="s">
        <v>1092</v>
      </c>
      <c r="H461" s="36" t="s">
        <v>1122</v>
      </c>
    </row>
    <row r="462" spans="1:8" hidden="1">
      <c r="A462" s="38">
        <v>461</v>
      </c>
      <c r="B462" s="39" t="s">
        <v>882</v>
      </c>
      <c r="C462" s="39" t="s">
        <v>35</v>
      </c>
      <c r="D462" s="35" t="s">
        <v>1078</v>
      </c>
      <c r="E462" s="33">
        <v>18</v>
      </c>
      <c r="F462" s="34" t="s">
        <v>1080</v>
      </c>
      <c r="G462" s="35" t="s">
        <v>1094</v>
      </c>
      <c r="H462" s="36" t="s">
        <v>1122</v>
      </c>
    </row>
    <row r="463" spans="1:8">
      <c r="A463" s="38">
        <v>462</v>
      </c>
      <c r="B463" s="39" t="s">
        <v>432</v>
      </c>
      <c r="C463" s="39" t="s">
        <v>332</v>
      </c>
      <c r="D463" s="35" t="s">
        <v>1077</v>
      </c>
      <c r="E463" s="33">
        <v>38</v>
      </c>
      <c r="F463" s="34" t="s">
        <v>1084</v>
      </c>
      <c r="G463" s="35" t="s">
        <v>1205</v>
      </c>
      <c r="H463" s="36" t="s">
        <v>1122</v>
      </c>
    </row>
    <row r="464" spans="1:8">
      <c r="A464" s="38">
        <v>463</v>
      </c>
      <c r="B464" s="39" t="s">
        <v>358</v>
      </c>
      <c r="C464" s="39" t="s">
        <v>385</v>
      </c>
      <c r="D464" s="35" t="s">
        <v>1077</v>
      </c>
      <c r="E464" s="33">
        <v>15</v>
      </c>
      <c r="F464" s="34" t="s">
        <v>1080</v>
      </c>
      <c r="G464" s="35" t="s">
        <v>1092</v>
      </c>
      <c r="H464" s="36" t="s">
        <v>1122</v>
      </c>
    </row>
    <row r="465" spans="1:8">
      <c r="A465" s="38">
        <v>464</v>
      </c>
      <c r="B465" s="39" t="s">
        <v>790</v>
      </c>
      <c r="C465" s="39" t="s">
        <v>386</v>
      </c>
      <c r="D465" s="35" t="s">
        <v>1077</v>
      </c>
      <c r="E465" s="33">
        <v>18</v>
      </c>
      <c r="F465" s="34" t="s">
        <v>1080</v>
      </c>
      <c r="G465" s="35" t="s">
        <v>1092</v>
      </c>
      <c r="H465" s="36" t="s">
        <v>1121</v>
      </c>
    </row>
    <row r="466" spans="1:8">
      <c r="A466" s="38">
        <v>465</v>
      </c>
      <c r="B466" s="39" t="s">
        <v>958</v>
      </c>
      <c r="C466" s="39" t="s">
        <v>387</v>
      </c>
      <c r="D466" s="35" t="s">
        <v>1077</v>
      </c>
      <c r="E466" s="33">
        <v>35</v>
      </c>
      <c r="F466" s="34" t="s">
        <v>1084</v>
      </c>
      <c r="G466" s="35" t="s">
        <v>1094</v>
      </c>
      <c r="H466" s="36" t="s">
        <v>1122</v>
      </c>
    </row>
    <row r="467" spans="1:8" hidden="1">
      <c r="A467" s="38">
        <v>466</v>
      </c>
      <c r="B467" s="39" t="s">
        <v>35</v>
      </c>
      <c r="C467" s="39" t="s">
        <v>388</v>
      </c>
      <c r="D467" s="35" t="s">
        <v>1078</v>
      </c>
      <c r="E467" s="33">
        <v>27</v>
      </c>
      <c r="F467" s="34" t="s">
        <v>1082</v>
      </c>
      <c r="G467" s="35" t="s">
        <v>1098</v>
      </c>
      <c r="H467" s="36" t="s">
        <v>1121</v>
      </c>
    </row>
    <row r="468" spans="1:8" hidden="1">
      <c r="A468" s="38">
        <v>467</v>
      </c>
      <c r="B468" s="39" t="s">
        <v>959</v>
      </c>
      <c r="C468" s="39" t="s">
        <v>389</v>
      </c>
      <c r="D468" s="35" t="s">
        <v>1078</v>
      </c>
      <c r="E468" s="33">
        <v>15</v>
      </c>
      <c r="F468" s="34" t="s">
        <v>1080</v>
      </c>
      <c r="G468" s="35" t="s">
        <v>1092</v>
      </c>
      <c r="H468" s="36" t="s">
        <v>1122</v>
      </c>
    </row>
    <row r="469" spans="1:8">
      <c r="A469" s="38">
        <v>468</v>
      </c>
      <c r="B469" s="39" t="s">
        <v>807</v>
      </c>
      <c r="C469" s="39" t="s">
        <v>390</v>
      </c>
      <c r="D469" s="35" t="s">
        <v>1077</v>
      </c>
      <c r="E469" s="33">
        <v>38</v>
      </c>
      <c r="F469" s="34" t="s">
        <v>1084</v>
      </c>
      <c r="G469" s="35" t="s">
        <v>1094</v>
      </c>
      <c r="H469" s="36" t="s">
        <v>1122</v>
      </c>
    </row>
    <row r="470" spans="1:8" hidden="1">
      <c r="A470" s="38">
        <v>469</v>
      </c>
      <c r="B470" s="39" t="s">
        <v>497</v>
      </c>
      <c r="C470" s="39" t="s">
        <v>391</v>
      </c>
      <c r="D470" s="35" t="s">
        <v>1078</v>
      </c>
      <c r="E470" s="33">
        <v>65</v>
      </c>
      <c r="F470" s="34" t="s">
        <v>1090</v>
      </c>
      <c r="G470" s="35" t="s">
        <v>1094</v>
      </c>
      <c r="H470" s="36" t="s">
        <v>1122</v>
      </c>
    </row>
    <row r="471" spans="1:8" hidden="1">
      <c r="A471" s="38">
        <v>470</v>
      </c>
      <c r="B471" s="39" t="s">
        <v>882</v>
      </c>
      <c r="C471" s="39" t="s">
        <v>392</v>
      </c>
      <c r="D471" s="35" t="s">
        <v>1078</v>
      </c>
      <c r="E471" s="33">
        <v>30</v>
      </c>
      <c r="F471" s="34" t="s">
        <v>1083</v>
      </c>
      <c r="G471" s="35" t="s">
        <v>1098</v>
      </c>
      <c r="H471" s="36" t="s">
        <v>1123</v>
      </c>
    </row>
    <row r="472" spans="1:8">
      <c r="A472" s="38">
        <v>471</v>
      </c>
      <c r="B472" s="39" t="s">
        <v>488</v>
      </c>
      <c r="C472" s="39" t="s">
        <v>393</v>
      </c>
      <c r="D472" s="35" t="s">
        <v>1077</v>
      </c>
      <c r="E472" s="33">
        <v>54</v>
      </c>
      <c r="F472" s="34" t="s">
        <v>1087</v>
      </c>
      <c r="G472" s="35" t="s">
        <v>1094</v>
      </c>
      <c r="H472" s="36" t="s">
        <v>1122</v>
      </c>
    </row>
    <row r="473" spans="1:8">
      <c r="A473" s="38">
        <v>472</v>
      </c>
      <c r="B473" s="39" t="s">
        <v>734</v>
      </c>
      <c r="C473" s="39" t="s">
        <v>394</v>
      </c>
      <c r="D473" s="35" t="s">
        <v>1077</v>
      </c>
      <c r="E473" s="33">
        <v>28</v>
      </c>
      <c r="F473" s="34" t="s">
        <v>1082</v>
      </c>
      <c r="G473" s="35" t="s">
        <v>1092</v>
      </c>
      <c r="H473" s="36" t="s">
        <v>1121</v>
      </c>
    </row>
    <row r="474" spans="1:8" hidden="1">
      <c r="A474" s="38">
        <v>473</v>
      </c>
      <c r="B474" s="39" t="s">
        <v>791</v>
      </c>
      <c r="C474" s="39" t="s">
        <v>395</v>
      </c>
      <c r="D474" s="35" t="s">
        <v>1078</v>
      </c>
      <c r="E474" s="33">
        <v>50</v>
      </c>
      <c r="F474" s="34" t="s">
        <v>1087</v>
      </c>
      <c r="G474" s="35" t="s">
        <v>1098</v>
      </c>
      <c r="H474" s="36" t="s">
        <v>1122</v>
      </c>
    </row>
    <row r="475" spans="1:8" hidden="1">
      <c r="A475" s="38">
        <v>474</v>
      </c>
      <c r="B475" s="39" t="s">
        <v>939</v>
      </c>
      <c r="C475" s="39" t="s">
        <v>57</v>
      </c>
      <c r="D475" s="35" t="s">
        <v>1078</v>
      </c>
      <c r="E475" s="33">
        <v>50</v>
      </c>
      <c r="F475" s="34" t="s">
        <v>1087</v>
      </c>
      <c r="G475" s="35" t="s">
        <v>1094</v>
      </c>
      <c r="H475" s="36" t="s">
        <v>1122</v>
      </c>
    </row>
    <row r="476" spans="1:8" hidden="1">
      <c r="A476" s="38">
        <v>475</v>
      </c>
      <c r="B476" s="39" t="s">
        <v>960</v>
      </c>
      <c r="C476" s="39" t="s">
        <v>91</v>
      </c>
      <c r="D476" s="35" t="s">
        <v>1078</v>
      </c>
      <c r="E476" s="33">
        <v>15</v>
      </c>
      <c r="F476" s="34" t="s">
        <v>1080</v>
      </c>
      <c r="G476" s="35" t="s">
        <v>1098</v>
      </c>
      <c r="H476" s="36" t="s">
        <v>1121</v>
      </c>
    </row>
    <row r="477" spans="1:8" hidden="1">
      <c r="A477" s="38">
        <v>476</v>
      </c>
      <c r="B477" s="39" t="s">
        <v>916</v>
      </c>
      <c r="C477" s="39" t="s">
        <v>396</v>
      </c>
      <c r="D477" s="35" t="s">
        <v>1078</v>
      </c>
      <c r="E477" s="33">
        <v>22</v>
      </c>
      <c r="F477" s="34" t="s">
        <v>1081</v>
      </c>
      <c r="G477" s="35" t="s">
        <v>1094</v>
      </c>
      <c r="H477" s="36" t="s">
        <v>1121</v>
      </c>
    </row>
    <row r="478" spans="1:8">
      <c r="A478" s="38">
        <v>477</v>
      </c>
      <c r="B478" s="39" t="s">
        <v>807</v>
      </c>
      <c r="C478" s="39" t="s">
        <v>397</v>
      </c>
      <c r="D478" s="35" t="s">
        <v>1077</v>
      </c>
      <c r="E478" s="33">
        <v>18</v>
      </c>
      <c r="F478" s="34" t="s">
        <v>1080</v>
      </c>
      <c r="G478" s="35" t="s">
        <v>1098</v>
      </c>
      <c r="H478" s="36" t="s">
        <v>1123</v>
      </c>
    </row>
    <row r="479" spans="1:8" hidden="1">
      <c r="A479" s="38">
        <v>478</v>
      </c>
      <c r="B479" s="39" t="s">
        <v>497</v>
      </c>
      <c r="C479" s="39" t="s">
        <v>398</v>
      </c>
      <c r="D479" s="35" t="s">
        <v>1078</v>
      </c>
      <c r="E479" s="33">
        <v>19</v>
      </c>
      <c r="F479" s="34" t="s">
        <v>1080</v>
      </c>
      <c r="G479" s="35" t="s">
        <v>1092</v>
      </c>
      <c r="H479" s="36" t="s">
        <v>1122</v>
      </c>
    </row>
    <row r="480" spans="1:8" hidden="1">
      <c r="A480" s="38">
        <v>479</v>
      </c>
      <c r="B480" s="39" t="s">
        <v>35</v>
      </c>
      <c r="C480" s="39" t="s">
        <v>399</v>
      </c>
      <c r="D480" s="35" t="s">
        <v>1078</v>
      </c>
      <c r="E480" s="33">
        <v>45</v>
      </c>
      <c r="F480" s="34" t="s">
        <v>1086</v>
      </c>
      <c r="G480" s="35" t="s">
        <v>1092</v>
      </c>
      <c r="H480" s="36" t="s">
        <v>1122</v>
      </c>
    </row>
    <row r="481" spans="1:8">
      <c r="A481" s="38">
        <v>480</v>
      </c>
      <c r="B481" s="39" t="s">
        <v>943</v>
      </c>
      <c r="C481" s="39" t="s">
        <v>400</v>
      </c>
      <c r="D481" s="35" t="s">
        <v>1077</v>
      </c>
      <c r="E481" s="33">
        <v>40</v>
      </c>
      <c r="F481" s="34" t="s">
        <v>1085</v>
      </c>
      <c r="G481" s="35" t="s">
        <v>1094</v>
      </c>
      <c r="H481" s="36" t="s">
        <v>1122</v>
      </c>
    </row>
    <row r="482" spans="1:8" hidden="1">
      <c r="A482" s="38">
        <v>481</v>
      </c>
      <c r="B482" s="39" t="s">
        <v>885</v>
      </c>
      <c r="C482" s="39" t="s">
        <v>401</v>
      </c>
      <c r="D482" s="35" t="s">
        <v>1078</v>
      </c>
      <c r="E482" s="33">
        <v>35</v>
      </c>
      <c r="F482" s="34" t="s">
        <v>1084</v>
      </c>
      <c r="G482" s="35" t="s">
        <v>1092</v>
      </c>
      <c r="H482" s="36" t="s">
        <v>1121</v>
      </c>
    </row>
    <row r="483" spans="1:8" hidden="1">
      <c r="A483" s="38">
        <v>482</v>
      </c>
      <c r="B483" s="39" t="s">
        <v>818</v>
      </c>
      <c r="C483" s="39" t="s">
        <v>27</v>
      </c>
      <c r="D483" s="35" t="s">
        <v>1078</v>
      </c>
      <c r="E483" s="33">
        <v>50</v>
      </c>
      <c r="F483" s="34" t="s">
        <v>1087</v>
      </c>
      <c r="G483" s="35" t="s">
        <v>1098</v>
      </c>
      <c r="H483" s="36" t="s">
        <v>1122</v>
      </c>
    </row>
    <row r="484" spans="1:8" hidden="1">
      <c r="A484" s="38">
        <v>483</v>
      </c>
      <c r="B484" s="39" t="s">
        <v>355</v>
      </c>
      <c r="C484" s="39" t="s">
        <v>27</v>
      </c>
      <c r="D484" s="35" t="s">
        <v>1078</v>
      </c>
      <c r="E484" s="33">
        <v>70</v>
      </c>
      <c r="F484" s="34" t="s">
        <v>1091</v>
      </c>
      <c r="G484" s="35" t="s">
        <v>1094</v>
      </c>
      <c r="H484" s="36" t="s">
        <v>1122</v>
      </c>
    </row>
    <row r="485" spans="1:8" hidden="1">
      <c r="A485" s="38">
        <v>484</v>
      </c>
      <c r="B485" s="39" t="s">
        <v>35</v>
      </c>
      <c r="C485" s="39" t="s">
        <v>31</v>
      </c>
      <c r="D485" s="35" t="s">
        <v>1078</v>
      </c>
      <c r="E485" s="33">
        <v>34</v>
      </c>
      <c r="F485" s="34" t="s">
        <v>1083</v>
      </c>
      <c r="G485" s="35" t="s">
        <v>1092</v>
      </c>
      <c r="H485" s="36" t="s">
        <v>1122</v>
      </c>
    </row>
    <row r="486" spans="1:8">
      <c r="A486" s="38">
        <v>485</v>
      </c>
      <c r="B486" s="39" t="s">
        <v>796</v>
      </c>
      <c r="C486" s="39" t="s">
        <v>402</v>
      </c>
      <c r="D486" s="35" t="s">
        <v>1077</v>
      </c>
      <c r="E486" s="33">
        <v>31</v>
      </c>
      <c r="F486" s="34" t="s">
        <v>1083</v>
      </c>
      <c r="G486" s="35" t="s">
        <v>1092</v>
      </c>
      <c r="H486" s="36" t="s">
        <v>1122</v>
      </c>
    </row>
    <row r="487" spans="1:8">
      <c r="A487" s="38">
        <v>486</v>
      </c>
      <c r="B487" s="39" t="s">
        <v>808</v>
      </c>
      <c r="C487" s="39" t="s">
        <v>403</v>
      </c>
      <c r="D487" s="35" t="s">
        <v>1077</v>
      </c>
      <c r="E487" s="33">
        <v>23</v>
      </c>
      <c r="F487" s="34" t="s">
        <v>1081</v>
      </c>
      <c r="G487" s="35" t="s">
        <v>1092</v>
      </c>
      <c r="H487" s="36" t="s">
        <v>1122</v>
      </c>
    </row>
    <row r="488" spans="1:8">
      <c r="A488" s="38">
        <v>487</v>
      </c>
      <c r="B488" s="39" t="s">
        <v>961</v>
      </c>
      <c r="C488" s="39" t="s">
        <v>404</v>
      </c>
      <c r="D488" s="35" t="s">
        <v>1077</v>
      </c>
      <c r="E488" s="33">
        <v>34</v>
      </c>
      <c r="F488" s="34" t="s">
        <v>1083</v>
      </c>
      <c r="G488" s="35" t="s">
        <v>1094</v>
      </c>
      <c r="H488" s="36" t="s">
        <v>1122</v>
      </c>
    </row>
    <row r="489" spans="1:8" hidden="1">
      <c r="A489" s="38">
        <v>488</v>
      </c>
      <c r="B489" s="39" t="s">
        <v>871</v>
      </c>
      <c r="C489" s="39" t="s">
        <v>405</v>
      </c>
      <c r="D489" s="35" t="s">
        <v>1078</v>
      </c>
      <c r="E489" s="33">
        <v>43</v>
      </c>
      <c r="F489" s="34" t="s">
        <v>1085</v>
      </c>
      <c r="G489" s="35" t="s">
        <v>1094</v>
      </c>
      <c r="H489" s="36" t="s">
        <v>1121</v>
      </c>
    </row>
    <row r="490" spans="1:8" hidden="1">
      <c r="A490" s="38">
        <v>489</v>
      </c>
      <c r="B490" s="39" t="s">
        <v>962</v>
      </c>
      <c r="C490" s="39" t="s">
        <v>251</v>
      </c>
      <c r="D490" s="35" t="s">
        <v>1078</v>
      </c>
      <c r="E490" s="33">
        <v>18</v>
      </c>
      <c r="F490" s="34" t="s">
        <v>1080</v>
      </c>
      <c r="G490" s="35" t="s">
        <v>1205</v>
      </c>
      <c r="H490" s="36" t="s">
        <v>1122</v>
      </c>
    </row>
    <row r="491" spans="1:8" hidden="1">
      <c r="A491" s="38">
        <v>490</v>
      </c>
      <c r="B491" s="39" t="s">
        <v>963</v>
      </c>
      <c r="C491" s="39" t="s">
        <v>391</v>
      </c>
      <c r="D491" s="35" t="s">
        <v>1078</v>
      </c>
      <c r="E491" s="33">
        <v>26</v>
      </c>
      <c r="F491" s="34" t="s">
        <v>1082</v>
      </c>
      <c r="G491" s="35" t="s">
        <v>1094</v>
      </c>
      <c r="H491" s="36" t="s">
        <v>1122</v>
      </c>
    </row>
    <row r="492" spans="1:8">
      <c r="A492" s="38">
        <v>491</v>
      </c>
      <c r="B492" s="39" t="s">
        <v>964</v>
      </c>
      <c r="C492" s="39" t="s">
        <v>406</v>
      </c>
      <c r="D492" s="35" t="s">
        <v>1077</v>
      </c>
      <c r="E492" s="33">
        <v>24</v>
      </c>
      <c r="F492" s="34" t="s">
        <v>1081</v>
      </c>
      <c r="G492" s="35" t="s">
        <v>1092</v>
      </c>
      <c r="H492" s="36" t="s">
        <v>1121</v>
      </c>
    </row>
    <row r="493" spans="1:8">
      <c r="A493" s="38">
        <v>492</v>
      </c>
      <c r="B493" s="39" t="s">
        <v>734</v>
      </c>
      <c r="C493" s="39" t="s">
        <v>407</v>
      </c>
      <c r="D493" s="35" t="s">
        <v>1077</v>
      </c>
      <c r="E493" s="33">
        <v>29</v>
      </c>
      <c r="F493" s="34" t="s">
        <v>1082</v>
      </c>
      <c r="G493" s="35" t="s">
        <v>1092</v>
      </c>
      <c r="H493" s="36" t="s">
        <v>1121</v>
      </c>
    </row>
    <row r="494" spans="1:8">
      <c r="A494" s="38">
        <v>493</v>
      </c>
      <c r="B494" s="39" t="s">
        <v>796</v>
      </c>
      <c r="C494" s="39" t="s">
        <v>408</v>
      </c>
      <c r="D494" s="35" t="s">
        <v>1077</v>
      </c>
      <c r="E494" s="33">
        <v>20</v>
      </c>
      <c r="F494" s="34" t="s">
        <v>1081</v>
      </c>
      <c r="G494" s="35" t="s">
        <v>1093</v>
      </c>
      <c r="H494" s="36" t="s">
        <v>1122</v>
      </c>
    </row>
    <row r="495" spans="1:8" hidden="1">
      <c r="A495" s="38">
        <v>494</v>
      </c>
      <c r="B495" s="39" t="s">
        <v>871</v>
      </c>
      <c r="C495" s="39" t="s">
        <v>115</v>
      </c>
      <c r="D495" s="35" t="s">
        <v>1078</v>
      </c>
      <c r="E495" s="33">
        <v>19</v>
      </c>
      <c r="F495" s="34" t="s">
        <v>1080</v>
      </c>
      <c r="G495" s="35" t="s">
        <v>1098</v>
      </c>
      <c r="H495" s="36" t="s">
        <v>1122</v>
      </c>
    </row>
    <row r="496" spans="1:8">
      <c r="A496" s="38">
        <v>495</v>
      </c>
      <c r="B496" s="39" t="s">
        <v>965</v>
      </c>
      <c r="C496" s="39" t="s">
        <v>409</v>
      </c>
      <c r="D496" s="35" t="s">
        <v>1077</v>
      </c>
      <c r="E496" s="33">
        <v>41</v>
      </c>
      <c r="F496" s="34" t="s">
        <v>1085</v>
      </c>
      <c r="G496" s="35" t="s">
        <v>1092</v>
      </c>
      <c r="H496" s="36" t="s">
        <v>1122</v>
      </c>
    </row>
    <row r="497" spans="1:8" hidden="1">
      <c r="A497" s="38">
        <v>496</v>
      </c>
      <c r="B497" s="39" t="s">
        <v>35</v>
      </c>
      <c r="C497" s="39" t="s">
        <v>155</v>
      </c>
      <c r="D497" s="35" t="s">
        <v>1078</v>
      </c>
      <c r="E497" s="33">
        <v>30</v>
      </c>
      <c r="F497" s="34" t="s">
        <v>1083</v>
      </c>
      <c r="G497" s="35" t="s">
        <v>1095</v>
      </c>
      <c r="H497" s="36" t="s">
        <v>1122</v>
      </c>
    </row>
    <row r="498" spans="1:8" hidden="1">
      <c r="A498" s="38">
        <v>497</v>
      </c>
      <c r="B498" s="39" t="s">
        <v>721</v>
      </c>
      <c r="C498" s="39" t="s">
        <v>410</v>
      </c>
      <c r="D498" s="35" t="s">
        <v>1078</v>
      </c>
      <c r="E498" s="33">
        <v>12</v>
      </c>
      <c r="F498" s="34" t="s">
        <v>1079</v>
      </c>
      <c r="G498" s="35" t="s">
        <v>1092</v>
      </c>
      <c r="H498" s="36" t="s">
        <v>1122</v>
      </c>
    </row>
    <row r="499" spans="1:8" hidden="1">
      <c r="A499" s="38">
        <v>498</v>
      </c>
      <c r="B499" s="39" t="s">
        <v>335</v>
      </c>
      <c r="C499" s="39" t="s">
        <v>411</v>
      </c>
      <c r="D499" s="35" t="s">
        <v>1078</v>
      </c>
      <c r="E499" s="33">
        <v>43</v>
      </c>
      <c r="F499" s="34" t="s">
        <v>1085</v>
      </c>
      <c r="G499" s="35" t="s">
        <v>1098</v>
      </c>
      <c r="H499" s="36" t="s">
        <v>1122</v>
      </c>
    </row>
    <row r="500" spans="1:8" hidden="1">
      <c r="A500" s="38">
        <v>499</v>
      </c>
      <c r="B500" s="39" t="s">
        <v>787</v>
      </c>
      <c r="C500" s="39" t="s">
        <v>24</v>
      </c>
      <c r="D500" s="35" t="s">
        <v>1078</v>
      </c>
      <c r="E500" s="33">
        <v>24</v>
      </c>
      <c r="F500" s="34" t="s">
        <v>1081</v>
      </c>
      <c r="G500" s="35" t="s">
        <v>1098</v>
      </c>
      <c r="H500" s="36" t="s">
        <v>1122</v>
      </c>
    </row>
    <row r="501" spans="1:8" hidden="1">
      <c r="A501" s="38">
        <v>500</v>
      </c>
      <c r="B501" s="39" t="s">
        <v>35</v>
      </c>
      <c r="C501" s="39" t="s">
        <v>155</v>
      </c>
      <c r="D501" s="35" t="s">
        <v>1078</v>
      </c>
      <c r="E501" s="33">
        <v>22</v>
      </c>
      <c r="F501" s="34" t="s">
        <v>1081</v>
      </c>
      <c r="G501" s="35" t="s">
        <v>1205</v>
      </c>
      <c r="H501" s="36" t="s">
        <v>1122</v>
      </c>
    </row>
    <row r="502" spans="1:8" hidden="1">
      <c r="A502" s="38">
        <v>501</v>
      </c>
      <c r="B502" s="39" t="s">
        <v>966</v>
      </c>
      <c r="C502" s="39" t="s">
        <v>412</v>
      </c>
      <c r="D502" s="35" t="s">
        <v>1078</v>
      </c>
      <c r="E502" s="33">
        <v>19</v>
      </c>
      <c r="F502" s="34" t="s">
        <v>1080</v>
      </c>
      <c r="G502" s="35" t="s">
        <v>1098</v>
      </c>
      <c r="H502" s="36" t="s">
        <v>1122</v>
      </c>
    </row>
    <row r="503" spans="1:8" hidden="1">
      <c r="A503" s="38">
        <v>502</v>
      </c>
      <c r="B503" s="39" t="s">
        <v>967</v>
      </c>
      <c r="C503" s="39" t="s">
        <v>413</v>
      </c>
      <c r="D503" s="35" t="s">
        <v>1078</v>
      </c>
      <c r="E503" s="33">
        <v>18</v>
      </c>
      <c r="F503" s="34" t="s">
        <v>1080</v>
      </c>
      <c r="G503" s="35" t="s">
        <v>1205</v>
      </c>
      <c r="H503" s="36" t="s">
        <v>1122</v>
      </c>
    </row>
    <row r="504" spans="1:8" hidden="1">
      <c r="A504" s="38">
        <v>503</v>
      </c>
      <c r="B504" s="39" t="s">
        <v>826</v>
      </c>
      <c r="C504" s="39" t="s">
        <v>35</v>
      </c>
      <c r="D504" s="35" t="s">
        <v>1078</v>
      </c>
      <c r="E504" s="33">
        <v>50</v>
      </c>
      <c r="F504" s="34" t="s">
        <v>1087</v>
      </c>
      <c r="G504" s="35" t="s">
        <v>1098</v>
      </c>
      <c r="H504" s="36" t="s">
        <v>1122</v>
      </c>
    </row>
    <row r="505" spans="1:8" hidden="1">
      <c r="A505" s="38">
        <v>504</v>
      </c>
      <c r="B505" s="39" t="s">
        <v>882</v>
      </c>
      <c r="C505" s="39" t="s">
        <v>89</v>
      </c>
      <c r="D505" s="35" t="s">
        <v>1078</v>
      </c>
      <c r="E505" s="33">
        <v>28</v>
      </c>
      <c r="F505" s="34" t="s">
        <v>1082</v>
      </c>
      <c r="G505" s="35" t="s">
        <v>1095</v>
      </c>
      <c r="H505" s="36" t="s">
        <v>1122</v>
      </c>
    </row>
    <row r="506" spans="1:8" hidden="1">
      <c r="A506" s="38">
        <v>505</v>
      </c>
      <c r="B506" s="39" t="s">
        <v>906</v>
      </c>
      <c r="C506" s="39" t="s">
        <v>414</v>
      </c>
      <c r="D506" s="35" t="s">
        <v>1078</v>
      </c>
      <c r="E506" s="33">
        <v>19</v>
      </c>
      <c r="F506" s="34" t="s">
        <v>1080</v>
      </c>
      <c r="G506" s="35" t="s">
        <v>1092</v>
      </c>
      <c r="H506" s="36" t="s">
        <v>1121</v>
      </c>
    </row>
    <row r="507" spans="1:8" hidden="1">
      <c r="A507" s="38">
        <v>506</v>
      </c>
      <c r="B507" s="39" t="s">
        <v>256</v>
      </c>
      <c r="C507" s="39" t="s">
        <v>91</v>
      </c>
      <c r="D507" s="35" t="s">
        <v>1078</v>
      </c>
      <c r="E507" s="33">
        <v>22</v>
      </c>
      <c r="F507" s="34" t="s">
        <v>1081</v>
      </c>
      <c r="G507" s="35" t="s">
        <v>1205</v>
      </c>
      <c r="H507" s="36" t="s">
        <v>1122</v>
      </c>
    </row>
    <row r="508" spans="1:8" hidden="1">
      <c r="A508" s="38">
        <v>507</v>
      </c>
      <c r="B508" s="39" t="s">
        <v>826</v>
      </c>
      <c r="C508" s="39" t="s">
        <v>415</v>
      </c>
      <c r="D508" s="35" t="s">
        <v>1078</v>
      </c>
      <c r="E508" s="33">
        <v>20</v>
      </c>
      <c r="F508" s="34" t="s">
        <v>1081</v>
      </c>
      <c r="G508" s="35" t="s">
        <v>1092</v>
      </c>
      <c r="H508" s="36" t="s">
        <v>1123</v>
      </c>
    </row>
    <row r="509" spans="1:8" hidden="1">
      <c r="A509" s="38">
        <v>508</v>
      </c>
      <c r="B509" s="39" t="s">
        <v>35</v>
      </c>
      <c r="C509" s="39" t="s">
        <v>416</v>
      </c>
      <c r="D509" s="35" t="s">
        <v>1078</v>
      </c>
      <c r="E509" s="33">
        <v>24</v>
      </c>
      <c r="F509" s="34" t="s">
        <v>1081</v>
      </c>
      <c r="G509" s="35" t="s">
        <v>1092</v>
      </c>
      <c r="H509" s="36" t="s">
        <v>1122</v>
      </c>
    </row>
    <row r="510" spans="1:8">
      <c r="A510" s="38">
        <v>509</v>
      </c>
      <c r="B510" s="39" t="s">
        <v>432</v>
      </c>
      <c r="C510" s="39" t="s">
        <v>417</v>
      </c>
      <c r="D510" s="35" t="s">
        <v>1077</v>
      </c>
      <c r="E510" s="33">
        <v>42</v>
      </c>
      <c r="F510" s="34" t="s">
        <v>1085</v>
      </c>
      <c r="G510" s="35" t="s">
        <v>1092</v>
      </c>
      <c r="H510" s="36" t="s">
        <v>1122</v>
      </c>
    </row>
    <row r="511" spans="1:8" hidden="1">
      <c r="A511" s="38">
        <v>510</v>
      </c>
      <c r="B511" s="39" t="s">
        <v>868</v>
      </c>
      <c r="C511" s="39" t="s">
        <v>418</v>
      </c>
      <c r="D511" s="35" t="s">
        <v>1078</v>
      </c>
      <c r="E511" s="33">
        <v>30</v>
      </c>
      <c r="F511" s="34" t="s">
        <v>1083</v>
      </c>
      <c r="G511" s="35" t="s">
        <v>1093</v>
      </c>
      <c r="H511" s="36" t="s">
        <v>1122</v>
      </c>
    </row>
    <row r="512" spans="1:8" hidden="1">
      <c r="A512" s="38">
        <v>511</v>
      </c>
      <c r="B512" s="39" t="s">
        <v>968</v>
      </c>
      <c r="C512" s="39" t="s">
        <v>27</v>
      </c>
      <c r="D512" s="35" t="s">
        <v>1078</v>
      </c>
      <c r="E512" s="33">
        <v>30</v>
      </c>
      <c r="F512" s="34" t="s">
        <v>1083</v>
      </c>
      <c r="G512" s="35" t="s">
        <v>1092</v>
      </c>
      <c r="H512" s="36" t="s">
        <v>1122</v>
      </c>
    </row>
    <row r="513" spans="1:8" hidden="1">
      <c r="A513" s="38">
        <v>512</v>
      </c>
      <c r="B513" s="39" t="s">
        <v>969</v>
      </c>
      <c r="C513" s="39" t="s">
        <v>411</v>
      </c>
      <c r="D513" s="35" t="s">
        <v>1078</v>
      </c>
      <c r="E513" s="33">
        <v>23</v>
      </c>
      <c r="F513" s="34" t="s">
        <v>1081</v>
      </c>
      <c r="G513" s="35" t="s">
        <v>1092</v>
      </c>
      <c r="H513" s="36" t="s">
        <v>1121</v>
      </c>
    </row>
    <row r="514" spans="1:8">
      <c r="A514" s="38">
        <v>514</v>
      </c>
      <c r="B514" s="39" t="s">
        <v>358</v>
      </c>
      <c r="C514" s="39" t="s">
        <v>242</v>
      </c>
      <c r="D514" s="35" t="s">
        <v>1077</v>
      </c>
      <c r="E514" s="33">
        <v>22</v>
      </c>
      <c r="F514" s="34" t="s">
        <v>1081</v>
      </c>
      <c r="G514" s="35" t="s">
        <v>1092</v>
      </c>
      <c r="H514" s="36" t="s">
        <v>1122</v>
      </c>
    </row>
    <row r="515" spans="1:8" hidden="1">
      <c r="A515" s="38">
        <v>515</v>
      </c>
      <c r="B515" s="39" t="s">
        <v>355</v>
      </c>
      <c r="C515" s="39" t="s">
        <v>419</v>
      </c>
      <c r="D515" s="35" t="s">
        <v>1078</v>
      </c>
      <c r="E515" s="33">
        <v>46</v>
      </c>
      <c r="F515" s="34" t="s">
        <v>1086</v>
      </c>
      <c r="G515" s="35" t="s">
        <v>1098</v>
      </c>
      <c r="H515" s="36" t="s">
        <v>1122</v>
      </c>
    </row>
    <row r="516" spans="1:8" hidden="1">
      <c r="A516" s="38">
        <v>516</v>
      </c>
      <c r="B516" s="39" t="s">
        <v>970</v>
      </c>
      <c r="C516" s="39" t="s">
        <v>420</v>
      </c>
      <c r="D516" s="35" t="s">
        <v>1078</v>
      </c>
      <c r="E516" s="33">
        <v>27</v>
      </c>
      <c r="F516" s="34" t="s">
        <v>1082</v>
      </c>
      <c r="G516" s="35" t="s">
        <v>1094</v>
      </c>
      <c r="H516" s="36" t="s">
        <v>1122</v>
      </c>
    </row>
    <row r="517" spans="1:8">
      <c r="A517" s="38">
        <v>517</v>
      </c>
      <c r="B517" s="39" t="s">
        <v>358</v>
      </c>
      <c r="C517" s="39" t="s">
        <v>421</v>
      </c>
      <c r="D517" s="35" t="s">
        <v>1077</v>
      </c>
      <c r="E517" s="33">
        <v>29</v>
      </c>
      <c r="F517" s="34" t="s">
        <v>1082</v>
      </c>
      <c r="G517" s="35" t="s">
        <v>1205</v>
      </c>
      <c r="H517" s="36" t="s">
        <v>1122</v>
      </c>
    </row>
    <row r="518" spans="1:8" hidden="1">
      <c r="A518" s="38">
        <v>518</v>
      </c>
      <c r="B518" s="39" t="s">
        <v>826</v>
      </c>
      <c r="C518" s="39" t="s">
        <v>422</v>
      </c>
      <c r="D518" s="35" t="s">
        <v>1078</v>
      </c>
      <c r="E518" s="33">
        <v>16</v>
      </c>
      <c r="F518" s="34" t="s">
        <v>1080</v>
      </c>
      <c r="G518" s="35" t="s">
        <v>1092</v>
      </c>
      <c r="H518" s="36" t="s">
        <v>1122</v>
      </c>
    </row>
    <row r="519" spans="1:8" hidden="1">
      <c r="A519" s="38">
        <v>519</v>
      </c>
      <c r="B519" s="39" t="s">
        <v>359</v>
      </c>
      <c r="C519" s="39" t="s">
        <v>423</v>
      </c>
      <c r="D519" s="35" t="s">
        <v>1078</v>
      </c>
      <c r="E519" s="33">
        <v>15</v>
      </c>
      <c r="F519" s="34" t="s">
        <v>1080</v>
      </c>
      <c r="G519" s="35" t="s">
        <v>1092</v>
      </c>
      <c r="H519" s="36" t="s">
        <v>1122</v>
      </c>
    </row>
    <row r="520" spans="1:8" hidden="1">
      <c r="A520" s="38">
        <v>520</v>
      </c>
      <c r="B520" s="39" t="s">
        <v>971</v>
      </c>
      <c r="C520" s="39" t="s">
        <v>181</v>
      </c>
      <c r="D520" s="35" t="s">
        <v>1078</v>
      </c>
      <c r="E520" s="33">
        <v>23</v>
      </c>
      <c r="F520" s="34" t="s">
        <v>1081</v>
      </c>
      <c r="G520" s="35" t="s">
        <v>1094</v>
      </c>
      <c r="H520" s="36" t="s">
        <v>1122</v>
      </c>
    </row>
    <row r="521" spans="1:8">
      <c r="A521" s="38">
        <v>521</v>
      </c>
      <c r="B521" s="39" t="s">
        <v>972</v>
      </c>
      <c r="C521" s="39" t="s">
        <v>424</v>
      </c>
      <c r="D521" s="35" t="s">
        <v>1077</v>
      </c>
      <c r="E521" s="33">
        <v>19</v>
      </c>
      <c r="F521" s="34" t="s">
        <v>1080</v>
      </c>
      <c r="G521" s="35" t="s">
        <v>1094</v>
      </c>
      <c r="H521" s="36" t="s">
        <v>1122</v>
      </c>
    </row>
    <row r="522" spans="1:8" hidden="1">
      <c r="A522" s="38">
        <v>522</v>
      </c>
      <c r="B522" s="39" t="s">
        <v>973</v>
      </c>
      <c r="C522" s="39" t="s">
        <v>425</v>
      </c>
      <c r="D522" s="35" t="s">
        <v>1078</v>
      </c>
      <c r="E522" s="33">
        <v>21</v>
      </c>
      <c r="F522" s="34" t="s">
        <v>1081</v>
      </c>
      <c r="G522" s="35" t="s">
        <v>1098</v>
      </c>
      <c r="H522" s="36" t="s">
        <v>1122</v>
      </c>
    </row>
    <row r="523" spans="1:8" hidden="1">
      <c r="A523" s="38">
        <v>523</v>
      </c>
      <c r="B523" s="39" t="s">
        <v>256</v>
      </c>
      <c r="C523" s="39" t="s">
        <v>35</v>
      </c>
      <c r="D523" s="35" t="s">
        <v>1078</v>
      </c>
      <c r="E523" s="33">
        <v>19</v>
      </c>
      <c r="F523" s="34" t="s">
        <v>1080</v>
      </c>
      <c r="G523" s="35" t="s">
        <v>1098</v>
      </c>
      <c r="H523" s="36" t="s">
        <v>1121</v>
      </c>
    </row>
    <row r="524" spans="1:8" hidden="1">
      <c r="A524" s="38">
        <v>524</v>
      </c>
      <c r="B524" s="39" t="s">
        <v>906</v>
      </c>
      <c r="C524" s="39" t="s">
        <v>426</v>
      </c>
      <c r="D524" s="35" t="s">
        <v>1078</v>
      </c>
      <c r="E524" s="33">
        <v>18</v>
      </c>
      <c r="F524" s="34" t="s">
        <v>1080</v>
      </c>
      <c r="G524" s="35" t="s">
        <v>1093</v>
      </c>
      <c r="H524" s="36" t="s">
        <v>1122</v>
      </c>
    </row>
    <row r="525" spans="1:8" hidden="1">
      <c r="A525" s="38">
        <v>525</v>
      </c>
      <c r="B525" s="39" t="s">
        <v>826</v>
      </c>
      <c r="C525" s="39" t="s">
        <v>427</v>
      </c>
      <c r="D525" s="35" t="s">
        <v>1078</v>
      </c>
      <c r="E525" s="33">
        <v>23</v>
      </c>
      <c r="F525" s="34" t="s">
        <v>1081</v>
      </c>
      <c r="G525" s="35" t="s">
        <v>1092</v>
      </c>
      <c r="H525" s="36" t="s">
        <v>1123</v>
      </c>
    </row>
    <row r="526" spans="1:8" hidden="1">
      <c r="A526" s="38">
        <v>526</v>
      </c>
      <c r="B526" s="39" t="s">
        <v>191</v>
      </c>
      <c r="C526" s="39" t="s">
        <v>428</v>
      </c>
      <c r="D526" s="35" t="s">
        <v>1078</v>
      </c>
      <c r="E526" s="33">
        <v>12</v>
      </c>
      <c r="F526" s="34" t="s">
        <v>1079</v>
      </c>
      <c r="G526" s="35" t="s">
        <v>1092</v>
      </c>
      <c r="H526" s="36" t="s">
        <v>1121</v>
      </c>
    </row>
    <row r="527" spans="1:8" hidden="1">
      <c r="A527" s="38">
        <v>527</v>
      </c>
      <c r="B527" s="39" t="s">
        <v>35</v>
      </c>
      <c r="C527" s="39" t="s">
        <v>429</v>
      </c>
      <c r="D527" s="35" t="s">
        <v>1078</v>
      </c>
      <c r="E527" s="33">
        <v>32</v>
      </c>
      <c r="F527" s="34" t="s">
        <v>1083</v>
      </c>
      <c r="G527" s="35" t="s">
        <v>1092</v>
      </c>
      <c r="H527" s="36" t="s">
        <v>1122</v>
      </c>
    </row>
    <row r="528" spans="1:8" hidden="1">
      <c r="A528" s="38">
        <v>528</v>
      </c>
      <c r="B528" s="39" t="s">
        <v>222</v>
      </c>
      <c r="C528" s="39" t="s">
        <v>430</v>
      </c>
      <c r="D528" s="35" t="s">
        <v>1078</v>
      </c>
      <c r="E528" s="33">
        <v>26</v>
      </c>
      <c r="F528" s="34" t="s">
        <v>1082</v>
      </c>
      <c r="G528" s="35" t="s">
        <v>1092</v>
      </c>
      <c r="H528" s="36" t="s">
        <v>1122</v>
      </c>
    </row>
    <row r="529" spans="1:8" hidden="1">
      <c r="A529" s="38">
        <v>529</v>
      </c>
      <c r="B529" s="39" t="s">
        <v>222</v>
      </c>
      <c r="C529" s="39" t="s">
        <v>431</v>
      </c>
      <c r="D529" s="35" t="s">
        <v>1078</v>
      </c>
      <c r="E529" s="33">
        <v>58</v>
      </c>
      <c r="F529" s="34" t="s">
        <v>1088</v>
      </c>
      <c r="G529" s="35" t="s">
        <v>1092</v>
      </c>
      <c r="H529" s="36" t="s">
        <v>1122</v>
      </c>
    </row>
    <row r="530" spans="1:8">
      <c r="A530" s="38">
        <v>530</v>
      </c>
      <c r="B530" s="39" t="s">
        <v>974</v>
      </c>
      <c r="C530" s="39" t="s">
        <v>432</v>
      </c>
      <c r="D530" s="35" t="s">
        <v>1077</v>
      </c>
      <c r="E530" s="33">
        <v>31</v>
      </c>
      <c r="F530" s="34" t="s">
        <v>1083</v>
      </c>
      <c r="G530" s="35" t="s">
        <v>1092</v>
      </c>
      <c r="H530" s="36" t="s">
        <v>1122</v>
      </c>
    </row>
    <row r="531" spans="1:8">
      <c r="A531" s="38">
        <v>531</v>
      </c>
      <c r="B531" s="39" t="s">
        <v>788</v>
      </c>
      <c r="C531" s="39" t="s">
        <v>433</v>
      </c>
      <c r="D531" s="35" t="s">
        <v>1077</v>
      </c>
      <c r="E531" s="33">
        <v>39</v>
      </c>
      <c r="F531" s="34" t="s">
        <v>1084</v>
      </c>
      <c r="G531" s="35" t="s">
        <v>1205</v>
      </c>
      <c r="H531" s="36" t="s">
        <v>1123</v>
      </c>
    </row>
    <row r="532" spans="1:8" hidden="1">
      <c r="A532" s="38">
        <v>532</v>
      </c>
      <c r="B532" s="39" t="s">
        <v>975</v>
      </c>
      <c r="C532" s="39" t="s">
        <v>434</v>
      </c>
      <c r="D532" s="35" t="s">
        <v>1078</v>
      </c>
      <c r="E532" s="33">
        <v>40</v>
      </c>
      <c r="F532" s="34" t="s">
        <v>1085</v>
      </c>
      <c r="G532" s="35" t="s">
        <v>1094</v>
      </c>
      <c r="H532" s="36" t="s">
        <v>1122</v>
      </c>
    </row>
    <row r="533" spans="1:8" hidden="1">
      <c r="A533" s="38">
        <v>533</v>
      </c>
      <c r="B533" s="39" t="s">
        <v>976</v>
      </c>
      <c r="C533" s="39" t="s">
        <v>435</v>
      </c>
      <c r="D533" s="35" t="s">
        <v>1078</v>
      </c>
      <c r="E533" s="33">
        <v>40</v>
      </c>
      <c r="F533" s="34" t="s">
        <v>1085</v>
      </c>
      <c r="G533" s="35" t="s">
        <v>1094</v>
      </c>
      <c r="H533" s="36" t="s">
        <v>1122</v>
      </c>
    </row>
    <row r="534" spans="1:8" hidden="1">
      <c r="A534" s="38">
        <v>534</v>
      </c>
      <c r="B534" s="39" t="s">
        <v>80</v>
      </c>
      <c r="C534" s="39" t="s">
        <v>436</v>
      </c>
      <c r="D534" s="35" t="s">
        <v>1078</v>
      </c>
      <c r="E534" s="33">
        <v>32</v>
      </c>
      <c r="F534" s="34" t="s">
        <v>1083</v>
      </c>
      <c r="G534" s="35" t="s">
        <v>1094</v>
      </c>
      <c r="H534" s="36" t="s">
        <v>1121</v>
      </c>
    </row>
    <row r="535" spans="1:8" hidden="1">
      <c r="A535" s="38">
        <v>535</v>
      </c>
      <c r="B535" s="39" t="s">
        <v>886</v>
      </c>
      <c r="C535" s="39" t="s">
        <v>437</v>
      </c>
      <c r="D535" s="35" t="s">
        <v>1078</v>
      </c>
      <c r="E535" s="33">
        <v>30</v>
      </c>
      <c r="F535" s="34" t="s">
        <v>1083</v>
      </c>
      <c r="G535" s="35" t="s">
        <v>1205</v>
      </c>
      <c r="H535" s="36" t="s">
        <v>1122</v>
      </c>
    </row>
    <row r="536" spans="1:8" hidden="1">
      <c r="A536" s="38">
        <v>536</v>
      </c>
      <c r="B536" s="39" t="s">
        <v>181</v>
      </c>
      <c r="C536" s="39" t="s">
        <v>420</v>
      </c>
      <c r="D536" s="35" t="s">
        <v>1078</v>
      </c>
      <c r="E536" s="33">
        <v>15</v>
      </c>
      <c r="F536" s="34" t="s">
        <v>1080</v>
      </c>
      <c r="G536" s="35" t="s">
        <v>1205</v>
      </c>
      <c r="H536" s="36" t="s">
        <v>1122</v>
      </c>
    </row>
    <row r="537" spans="1:8">
      <c r="A537" s="38">
        <v>537</v>
      </c>
      <c r="B537" s="39" t="s">
        <v>424</v>
      </c>
      <c r="C537" s="39" t="s">
        <v>438</v>
      </c>
      <c r="D537" s="35" t="s">
        <v>1077</v>
      </c>
      <c r="E537" s="33">
        <v>13</v>
      </c>
      <c r="F537" s="34" t="s">
        <v>1079</v>
      </c>
      <c r="G537" s="35" t="s">
        <v>1092</v>
      </c>
      <c r="H537" s="36" t="s">
        <v>1121</v>
      </c>
    </row>
    <row r="538" spans="1:8" hidden="1">
      <c r="A538" s="38">
        <v>538</v>
      </c>
      <c r="B538" s="39" t="s">
        <v>944</v>
      </c>
      <c r="C538" s="39" t="s">
        <v>27</v>
      </c>
      <c r="D538" s="35" t="s">
        <v>1078</v>
      </c>
      <c r="E538" s="33">
        <v>19</v>
      </c>
      <c r="F538" s="34" t="s">
        <v>1080</v>
      </c>
      <c r="G538" s="35" t="s">
        <v>1095</v>
      </c>
      <c r="H538" s="36" t="s">
        <v>1122</v>
      </c>
    </row>
    <row r="539" spans="1:8" hidden="1">
      <c r="A539" s="38">
        <v>539</v>
      </c>
      <c r="B539" s="39" t="s">
        <v>181</v>
      </c>
      <c r="C539" s="39" t="s">
        <v>190</v>
      </c>
      <c r="D539" s="35" t="s">
        <v>1078</v>
      </c>
      <c r="E539" s="33">
        <v>23</v>
      </c>
      <c r="F539" s="34" t="s">
        <v>1081</v>
      </c>
      <c r="G539" s="35" t="s">
        <v>1094</v>
      </c>
      <c r="H539" s="36" t="s">
        <v>1122</v>
      </c>
    </row>
    <row r="540" spans="1:8" hidden="1">
      <c r="A540" s="38">
        <v>540</v>
      </c>
      <c r="B540" s="39" t="s">
        <v>826</v>
      </c>
      <c r="C540" s="39" t="s">
        <v>439</v>
      </c>
      <c r="D540" s="35" t="s">
        <v>1078</v>
      </c>
      <c r="E540" s="33">
        <v>36</v>
      </c>
      <c r="F540" s="34" t="s">
        <v>1084</v>
      </c>
      <c r="G540" s="35" t="s">
        <v>1094</v>
      </c>
      <c r="H540" s="36" t="s">
        <v>1122</v>
      </c>
    </row>
    <row r="541" spans="1:8" hidden="1">
      <c r="A541" s="38">
        <v>541</v>
      </c>
      <c r="B541" s="39" t="s">
        <v>256</v>
      </c>
      <c r="C541" s="39" t="s">
        <v>440</v>
      </c>
      <c r="D541" s="35" t="s">
        <v>1078</v>
      </c>
      <c r="E541" s="33">
        <v>20</v>
      </c>
      <c r="F541" s="34" t="s">
        <v>1081</v>
      </c>
      <c r="G541" s="35" t="s">
        <v>1098</v>
      </c>
      <c r="H541" s="36" t="s">
        <v>1122</v>
      </c>
    </row>
    <row r="542" spans="1:8" hidden="1">
      <c r="A542" s="38">
        <v>542</v>
      </c>
      <c r="B542" s="39" t="s">
        <v>292</v>
      </c>
      <c r="C542" s="39" t="s">
        <v>441</v>
      </c>
      <c r="D542" s="35" t="s">
        <v>1078</v>
      </c>
      <c r="E542" s="33">
        <v>19</v>
      </c>
      <c r="F542" s="34" t="s">
        <v>1080</v>
      </c>
      <c r="G542" s="35" t="s">
        <v>1205</v>
      </c>
      <c r="H542" s="36" t="s">
        <v>1122</v>
      </c>
    </row>
    <row r="543" spans="1:8">
      <c r="A543" s="38">
        <v>543</v>
      </c>
      <c r="B543" s="39" t="s">
        <v>977</v>
      </c>
      <c r="C543" s="39" t="s">
        <v>442</v>
      </c>
      <c r="D543" s="35" t="s">
        <v>1077</v>
      </c>
      <c r="E543" s="33">
        <v>43</v>
      </c>
      <c r="F543" s="34" t="s">
        <v>1085</v>
      </c>
      <c r="G543" s="35" t="s">
        <v>1092</v>
      </c>
      <c r="H543" s="36" t="s">
        <v>1121</v>
      </c>
    </row>
    <row r="544" spans="1:8">
      <c r="A544" s="38">
        <v>544</v>
      </c>
      <c r="B544" s="39" t="s">
        <v>978</v>
      </c>
      <c r="C544" s="39" t="s">
        <v>443</v>
      </c>
      <c r="D544" s="35" t="s">
        <v>1077</v>
      </c>
      <c r="E544" s="33">
        <v>45</v>
      </c>
      <c r="F544" s="34" t="s">
        <v>1086</v>
      </c>
      <c r="G544" s="35" t="s">
        <v>1092</v>
      </c>
      <c r="H544" s="36" t="s">
        <v>1121</v>
      </c>
    </row>
    <row r="545" spans="1:8">
      <c r="A545" s="38">
        <v>545</v>
      </c>
      <c r="B545" s="39" t="s">
        <v>734</v>
      </c>
      <c r="C545" s="39" t="s">
        <v>444</v>
      </c>
      <c r="D545" s="35" t="s">
        <v>1077</v>
      </c>
      <c r="E545" s="33">
        <v>17</v>
      </c>
      <c r="F545" s="34" t="s">
        <v>1080</v>
      </c>
      <c r="G545" s="35" t="s">
        <v>1098</v>
      </c>
      <c r="H545" s="36" t="s">
        <v>1121</v>
      </c>
    </row>
    <row r="546" spans="1:8">
      <c r="A546" s="38">
        <v>546</v>
      </c>
      <c r="B546" s="39" t="s">
        <v>979</v>
      </c>
      <c r="C546" s="39" t="s">
        <v>445</v>
      </c>
      <c r="D546" s="35" t="s">
        <v>1077</v>
      </c>
      <c r="E546" s="33">
        <v>15</v>
      </c>
      <c r="F546" s="34" t="s">
        <v>1080</v>
      </c>
      <c r="G546" s="35" t="s">
        <v>1098</v>
      </c>
      <c r="H546" s="36" t="s">
        <v>1122</v>
      </c>
    </row>
    <row r="547" spans="1:8">
      <c r="A547" s="38">
        <v>547</v>
      </c>
      <c r="B547" s="39" t="s">
        <v>788</v>
      </c>
      <c r="C547" s="39" t="s">
        <v>446</v>
      </c>
      <c r="D547" s="35" t="s">
        <v>1077</v>
      </c>
      <c r="E547" s="33">
        <v>37</v>
      </c>
      <c r="F547" s="34" t="s">
        <v>1084</v>
      </c>
      <c r="G547" s="35" t="s">
        <v>1092</v>
      </c>
      <c r="H547" s="36" t="s">
        <v>1123</v>
      </c>
    </row>
    <row r="548" spans="1:8" hidden="1">
      <c r="A548" s="38">
        <v>548</v>
      </c>
      <c r="B548" s="39" t="s">
        <v>980</v>
      </c>
      <c r="C548" s="39" t="s">
        <v>447</v>
      </c>
      <c r="D548" s="35" t="s">
        <v>1078</v>
      </c>
      <c r="E548" s="33">
        <v>24</v>
      </c>
      <c r="F548" s="34" t="s">
        <v>1081</v>
      </c>
      <c r="G548" s="35" t="s">
        <v>1092</v>
      </c>
      <c r="H548" s="36" t="s">
        <v>1122</v>
      </c>
    </row>
    <row r="549" spans="1:8" hidden="1">
      <c r="A549" s="38">
        <v>549</v>
      </c>
      <c r="B549" s="39" t="s">
        <v>910</v>
      </c>
      <c r="C549" s="39" t="s">
        <v>24</v>
      </c>
      <c r="D549" s="35" t="s">
        <v>1078</v>
      </c>
      <c r="E549" s="33">
        <v>27</v>
      </c>
      <c r="F549" s="34" t="s">
        <v>1082</v>
      </c>
      <c r="G549" s="35" t="s">
        <v>1095</v>
      </c>
      <c r="H549" s="36" t="s">
        <v>1122</v>
      </c>
    </row>
    <row r="550" spans="1:8" hidden="1">
      <c r="A550" s="38">
        <v>550</v>
      </c>
      <c r="B550" s="39" t="s">
        <v>981</v>
      </c>
      <c r="C550" s="39" t="s">
        <v>448</v>
      </c>
      <c r="D550" s="35" t="s">
        <v>1078</v>
      </c>
      <c r="E550" s="33">
        <v>23</v>
      </c>
      <c r="F550" s="34" t="s">
        <v>1081</v>
      </c>
      <c r="G550" s="35" t="s">
        <v>1205</v>
      </c>
      <c r="H550" s="36" t="s">
        <v>1123</v>
      </c>
    </row>
    <row r="551" spans="1:8" hidden="1">
      <c r="A551" s="38">
        <v>551</v>
      </c>
      <c r="B551" s="39" t="s">
        <v>982</v>
      </c>
      <c r="C551" s="39" t="s">
        <v>27</v>
      </c>
      <c r="D551" s="35" t="s">
        <v>1078</v>
      </c>
      <c r="E551" s="33">
        <v>35</v>
      </c>
      <c r="F551" s="34" t="s">
        <v>1084</v>
      </c>
      <c r="G551" s="35" t="s">
        <v>1098</v>
      </c>
      <c r="H551" s="36" t="s">
        <v>1121</v>
      </c>
    </row>
    <row r="552" spans="1:8" hidden="1">
      <c r="A552" s="38">
        <v>552</v>
      </c>
      <c r="B552" s="39" t="s">
        <v>35</v>
      </c>
      <c r="C552" s="39" t="s">
        <v>449</v>
      </c>
      <c r="D552" s="35" t="s">
        <v>1078</v>
      </c>
      <c r="E552" s="33">
        <v>15</v>
      </c>
      <c r="F552" s="34" t="s">
        <v>1080</v>
      </c>
      <c r="G552" s="35" t="s">
        <v>1092</v>
      </c>
      <c r="H552" s="36" t="s">
        <v>1122</v>
      </c>
    </row>
    <row r="553" spans="1:8" hidden="1">
      <c r="A553" s="38">
        <v>553</v>
      </c>
      <c r="B553" s="39" t="s">
        <v>35</v>
      </c>
      <c r="C553" s="39" t="s">
        <v>450</v>
      </c>
      <c r="D553" s="35" t="s">
        <v>1078</v>
      </c>
      <c r="E553" s="33">
        <v>36</v>
      </c>
      <c r="F553" s="34" t="s">
        <v>1084</v>
      </c>
      <c r="G553" s="35" t="s">
        <v>1094</v>
      </c>
      <c r="H553" s="36" t="s">
        <v>1122</v>
      </c>
    </row>
    <row r="554" spans="1:8">
      <c r="A554" s="38">
        <v>554</v>
      </c>
      <c r="B554" s="39" t="s">
        <v>983</v>
      </c>
      <c r="C554" s="39" t="s">
        <v>451</v>
      </c>
      <c r="D554" s="35" t="s">
        <v>1077</v>
      </c>
      <c r="E554" s="33">
        <v>48</v>
      </c>
      <c r="F554" s="34" t="s">
        <v>1086</v>
      </c>
      <c r="G554" s="35" t="s">
        <v>1094</v>
      </c>
      <c r="H554" s="36" t="s">
        <v>1122</v>
      </c>
    </row>
    <row r="555" spans="1:8" hidden="1">
      <c r="A555" s="38">
        <v>555</v>
      </c>
      <c r="B555" s="39" t="s">
        <v>798</v>
      </c>
      <c r="C555" s="39" t="s">
        <v>452</v>
      </c>
      <c r="D555" s="35" t="s">
        <v>1078</v>
      </c>
      <c r="E555" s="33">
        <v>35</v>
      </c>
      <c r="F555" s="34" t="s">
        <v>1084</v>
      </c>
      <c r="G555" s="35" t="s">
        <v>1098</v>
      </c>
      <c r="H555" s="36" t="s">
        <v>1122</v>
      </c>
    </row>
    <row r="556" spans="1:8">
      <c r="A556" s="38">
        <v>556</v>
      </c>
      <c r="B556" s="39" t="s">
        <v>984</v>
      </c>
      <c r="C556" s="39" t="s">
        <v>453</v>
      </c>
      <c r="D556" s="35" t="s">
        <v>1077</v>
      </c>
      <c r="E556" s="33">
        <v>24</v>
      </c>
      <c r="F556" s="34" t="s">
        <v>1081</v>
      </c>
      <c r="G556" s="35" t="s">
        <v>1098</v>
      </c>
      <c r="H556" s="36" t="s">
        <v>1121</v>
      </c>
    </row>
    <row r="557" spans="1:8">
      <c r="A557" s="38">
        <v>557</v>
      </c>
      <c r="B557" s="39" t="s">
        <v>432</v>
      </c>
      <c r="C557" s="39" t="s">
        <v>454</v>
      </c>
      <c r="D557" s="35" t="s">
        <v>1077</v>
      </c>
      <c r="E557" s="33">
        <v>15</v>
      </c>
      <c r="F557" s="34" t="s">
        <v>1080</v>
      </c>
      <c r="G557" s="35" t="s">
        <v>1098</v>
      </c>
      <c r="H557" s="36" t="s">
        <v>1122</v>
      </c>
    </row>
    <row r="558" spans="1:8" hidden="1">
      <c r="A558" s="38">
        <v>558</v>
      </c>
      <c r="B558" s="39" t="s">
        <v>985</v>
      </c>
      <c r="C558" s="39" t="s">
        <v>455</v>
      </c>
      <c r="D558" s="35" t="s">
        <v>1078</v>
      </c>
      <c r="E558" s="33">
        <v>14</v>
      </c>
      <c r="F558" s="34" t="s">
        <v>1079</v>
      </c>
      <c r="G558" s="35" t="s">
        <v>1098</v>
      </c>
      <c r="H558" s="36" t="s">
        <v>1122</v>
      </c>
    </row>
    <row r="559" spans="1:8" hidden="1">
      <c r="A559" s="38">
        <v>559</v>
      </c>
      <c r="B559" s="39" t="s">
        <v>949</v>
      </c>
      <c r="C559" s="39" t="s">
        <v>24</v>
      </c>
      <c r="D559" s="35" t="s">
        <v>1078</v>
      </c>
      <c r="E559" s="33">
        <v>30</v>
      </c>
      <c r="F559" s="34" t="s">
        <v>1083</v>
      </c>
      <c r="G559" s="35" t="s">
        <v>1098</v>
      </c>
      <c r="H559" s="36" t="s">
        <v>1123</v>
      </c>
    </row>
    <row r="560" spans="1:8">
      <c r="A560" s="38">
        <v>560</v>
      </c>
      <c r="B560" s="39" t="s">
        <v>409</v>
      </c>
      <c r="C560" s="39" t="s">
        <v>456</v>
      </c>
      <c r="D560" s="35" t="s">
        <v>1077</v>
      </c>
      <c r="E560" s="33">
        <v>34</v>
      </c>
      <c r="F560" s="34" t="s">
        <v>1083</v>
      </c>
      <c r="G560" s="35" t="s">
        <v>1092</v>
      </c>
      <c r="H560" s="36" t="s">
        <v>1122</v>
      </c>
    </row>
    <row r="561" spans="1:8" hidden="1">
      <c r="A561" s="38">
        <v>561</v>
      </c>
      <c r="B561" s="39" t="s">
        <v>874</v>
      </c>
      <c r="C561" s="39" t="s">
        <v>457</v>
      </c>
      <c r="D561" s="35" t="s">
        <v>1078</v>
      </c>
      <c r="E561" s="33">
        <v>14</v>
      </c>
      <c r="F561" s="34" t="s">
        <v>1079</v>
      </c>
      <c r="G561" s="35" t="s">
        <v>1092</v>
      </c>
      <c r="H561" s="36" t="s">
        <v>1122</v>
      </c>
    </row>
    <row r="562" spans="1:8" hidden="1">
      <c r="A562" s="38">
        <v>562</v>
      </c>
      <c r="B562" s="39" t="s">
        <v>181</v>
      </c>
      <c r="C562" s="39" t="s">
        <v>458</v>
      </c>
      <c r="D562" s="35" t="s">
        <v>1078</v>
      </c>
      <c r="E562" s="33">
        <v>35</v>
      </c>
      <c r="F562" s="34" t="s">
        <v>1084</v>
      </c>
      <c r="G562" s="35" t="s">
        <v>1098</v>
      </c>
      <c r="H562" s="36" t="s">
        <v>1122</v>
      </c>
    </row>
    <row r="563" spans="1:8" hidden="1">
      <c r="A563" s="38">
        <v>563</v>
      </c>
      <c r="B563" s="39" t="s">
        <v>787</v>
      </c>
      <c r="C563" s="39" t="s">
        <v>41</v>
      </c>
      <c r="D563" s="35" t="s">
        <v>1078</v>
      </c>
      <c r="E563" s="33">
        <v>48</v>
      </c>
      <c r="F563" s="34" t="s">
        <v>1086</v>
      </c>
      <c r="G563" s="35" t="s">
        <v>1094</v>
      </c>
      <c r="H563" s="36" t="s">
        <v>1122</v>
      </c>
    </row>
    <row r="564" spans="1:8" hidden="1">
      <c r="A564" s="38">
        <v>564</v>
      </c>
      <c r="B564" s="39" t="s">
        <v>359</v>
      </c>
      <c r="C564" s="39" t="s">
        <v>459</v>
      </c>
      <c r="D564" s="35" t="s">
        <v>1078</v>
      </c>
      <c r="E564" s="33">
        <v>25</v>
      </c>
      <c r="F564" s="34" t="s">
        <v>1082</v>
      </c>
      <c r="G564" s="35" t="s">
        <v>1093</v>
      </c>
      <c r="H564" s="36" t="s">
        <v>1122</v>
      </c>
    </row>
    <row r="565" spans="1:8">
      <c r="A565" s="38">
        <v>565</v>
      </c>
      <c r="B565" s="39" t="s">
        <v>734</v>
      </c>
      <c r="C565" s="39" t="s">
        <v>332</v>
      </c>
      <c r="D565" s="35" t="s">
        <v>1077</v>
      </c>
      <c r="E565" s="33">
        <v>18</v>
      </c>
      <c r="F565" s="34" t="s">
        <v>1080</v>
      </c>
      <c r="G565" s="35" t="s">
        <v>1092</v>
      </c>
      <c r="H565" s="36" t="s">
        <v>1122</v>
      </c>
    </row>
    <row r="566" spans="1:8" hidden="1">
      <c r="A566" s="38">
        <v>566</v>
      </c>
      <c r="B566" s="39" t="s">
        <v>814</v>
      </c>
      <c r="C566" s="39" t="s">
        <v>460</v>
      </c>
      <c r="D566" s="35" t="s">
        <v>1078</v>
      </c>
      <c r="E566" s="33">
        <v>22</v>
      </c>
      <c r="F566" s="34" t="s">
        <v>1081</v>
      </c>
      <c r="G566" s="35" t="s">
        <v>1092</v>
      </c>
      <c r="H566" s="36" t="s">
        <v>1121</v>
      </c>
    </row>
    <row r="567" spans="1:8" hidden="1">
      <c r="A567" s="38">
        <v>567</v>
      </c>
      <c r="B567" s="39" t="s">
        <v>80</v>
      </c>
      <c r="C567" s="39" t="s">
        <v>461</v>
      </c>
      <c r="D567" s="35" t="s">
        <v>1078</v>
      </c>
      <c r="E567" s="33">
        <v>23</v>
      </c>
      <c r="F567" s="34" t="s">
        <v>1081</v>
      </c>
      <c r="G567" s="35" t="s">
        <v>1094</v>
      </c>
      <c r="H567" s="36" t="s">
        <v>1121</v>
      </c>
    </row>
    <row r="568" spans="1:8" hidden="1">
      <c r="A568" s="38">
        <v>568</v>
      </c>
      <c r="B568" s="39" t="s">
        <v>497</v>
      </c>
      <c r="C568" s="39" t="s">
        <v>462</v>
      </c>
      <c r="D568" s="35" t="s">
        <v>1078</v>
      </c>
      <c r="E568" s="33">
        <v>23</v>
      </c>
      <c r="F568" s="34" t="s">
        <v>1081</v>
      </c>
      <c r="G568" s="35" t="s">
        <v>1092</v>
      </c>
      <c r="H568" s="36" t="s">
        <v>1122</v>
      </c>
    </row>
    <row r="569" spans="1:8" hidden="1">
      <c r="A569" s="38">
        <v>569</v>
      </c>
      <c r="B569" s="39" t="s">
        <v>256</v>
      </c>
      <c r="C569" s="39" t="s">
        <v>463</v>
      </c>
      <c r="D569" s="35" t="s">
        <v>1078</v>
      </c>
      <c r="E569" s="33">
        <v>30</v>
      </c>
      <c r="F569" s="34" t="s">
        <v>1083</v>
      </c>
      <c r="G569" s="35" t="s">
        <v>1092</v>
      </c>
      <c r="H569" s="36" t="s">
        <v>1122</v>
      </c>
    </row>
    <row r="570" spans="1:8">
      <c r="A570" s="38">
        <v>570</v>
      </c>
      <c r="B570" s="39" t="s">
        <v>409</v>
      </c>
      <c r="C570" s="39" t="s">
        <v>464</v>
      </c>
      <c r="D570" s="35" t="s">
        <v>1077</v>
      </c>
      <c r="E570" s="33">
        <v>40</v>
      </c>
      <c r="F570" s="34" t="s">
        <v>1085</v>
      </c>
      <c r="G570" s="35" t="s">
        <v>1092</v>
      </c>
      <c r="H570" s="36" t="s">
        <v>1122</v>
      </c>
    </row>
    <row r="571" spans="1:8">
      <c r="A571" s="38">
        <v>571</v>
      </c>
      <c r="B571" s="39" t="s">
        <v>986</v>
      </c>
      <c r="C571" s="39" t="s">
        <v>465</v>
      </c>
      <c r="D571" s="35" t="s">
        <v>1077</v>
      </c>
      <c r="E571" s="33">
        <v>32</v>
      </c>
      <c r="F571" s="34" t="s">
        <v>1083</v>
      </c>
      <c r="G571" s="35" t="s">
        <v>1092</v>
      </c>
      <c r="H571" s="36" t="s">
        <v>1123</v>
      </c>
    </row>
    <row r="572" spans="1:8">
      <c r="A572" s="38">
        <v>572</v>
      </c>
      <c r="B572" s="39" t="s">
        <v>781</v>
      </c>
      <c r="C572" s="39" t="s">
        <v>466</v>
      </c>
      <c r="D572" s="35" t="s">
        <v>1077</v>
      </c>
      <c r="E572" s="33">
        <v>46</v>
      </c>
      <c r="F572" s="34" t="s">
        <v>1086</v>
      </c>
      <c r="G572" s="35" t="s">
        <v>1094</v>
      </c>
      <c r="H572" s="36" t="s">
        <v>1122</v>
      </c>
    </row>
    <row r="573" spans="1:8">
      <c r="A573" s="38">
        <v>573</v>
      </c>
      <c r="B573" s="39" t="s">
        <v>432</v>
      </c>
      <c r="C573" s="39" t="s">
        <v>467</v>
      </c>
      <c r="D573" s="35" t="s">
        <v>1077</v>
      </c>
      <c r="E573" s="33">
        <v>25</v>
      </c>
      <c r="F573" s="34" t="s">
        <v>1082</v>
      </c>
      <c r="G573" s="35" t="s">
        <v>1205</v>
      </c>
      <c r="H573" s="36" t="s">
        <v>1121</v>
      </c>
    </row>
    <row r="574" spans="1:8" hidden="1">
      <c r="A574" s="38">
        <v>574</v>
      </c>
      <c r="B574" s="39" t="s">
        <v>787</v>
      </c>
      <c r="C574" s="39" t="s">
        <v>468</v>
      </c>
      <c r="D574" s="35" t="s">
        <v>1078</v>
      </c>
      <c r="E574" s="33">
        <v>33</v>
      </c>
      <c r="F574" s="34" t="s">
        <v>1083</v>
      </c>
      <c r="G574" s="35" t="s">
        <v>1094</v>
      </c>
      <c r="H574" s="36" t="s">
        <v>1122</v>
      </c>
    </row>
    <row r="575" spans="1:8" hidden="1">
      <c r="A575" s="38">
        <v>575</v>
      </c>
      <c r="B575" s="39" t="s">
        <v>821</v>
      </c>
      <c r="C575" s="39" t="s">
        <v>469</v>
      </c>
      <c r="D575" s="35" t="s">
        <v>1078</v>
      </c>
      <c r="E575" s="33">
        <v>29</v>
      </c>
      <c r="F575" s="34" t="s">
        <v>1082</v>
      </c>
      <c r="G575" s="35" t="s">
        <v>1092</v>
      </c>
      <c r="H575" s="36" t="s">
        <v>1122</v>
      </c>
    </row>
    <row r="576" spans="1:8">
      <c r="A576" s="38">
        <v>576</v>
      </c>
      <c r="B576" s="39" t="s">
        <v>595</v>
      </c>
      <c r="C576" s="39" t="s">
        <v>320</v>
      </c>
      <c r="D576" s="35" t="s">
        <v>1077</v>
      </c>
      <c r="E576" s="33">
        <v>17</v>
      </c>
      <c r="F576" s="34" t="s">
        <v>1080</v>
      </c>
      <c r="G576" s="35" t="s">
        <v>1092</v>
      </c>
      <c r="H576" s="36" t="s">
        <v>1122</v>
      </c>
    </row>
    <row r="577" spans="1:8">
      <c r="A577" s="38">
        <v>577</v>
      </c>
      <c r="B577" s="39" t="s">
        <v>432</v>
      </c>
      <c r="C577" s="39" t="s">
        <v>470</v>
      </c>
      <c r="D577" s="35" t="s">
        <v>1077</v>
      </c>
      <c r="E577" s="33">
        <v>30</v>
      </c>
      <c r="F577" s="34" t="s">
        <v>1083</v>
      </c>
      <c r="G577" s="35" t="s">
        <v>1092</v>
      </c>
      <c r="H577" s="36" t="s">
        <v>1122</v>
      </c>
    </row>
    <row r="578" spans="1:8">
      <c r="A578" s="38">
        <v>578</v>
      </c>
      <c r="B578" s="39" t="s">
        <v>734</v>
      </c>
      <c r="C578" s="39" t="s">
        <v>471</v>
      </c>
      <c r="D578" s="35" t="s">
        <v>1077</v>
      </c>
      <c r="E578" s="33">
        <v>30</v>
      </c>
      <c r="F578" s="34" t="s">
        <v>1083</v>
      </c>
      <c r="G578" s="35" t="s">
        <v>1092</v>
      </c>
      <c r="H578" s="36" t="s">
        <v>1122</v>
      </c>
    </row>
    <row r="579" spans="1:8" hidden="1">
      <c r="A579" s="38">
        <v>579</v>
      </c>
      <c r="B579" s="39" t="s">
        <v>987</v>
      </c>
      <c r="C579" s="39" t="s">
        <v>472</v>
      </c>
      <c r="D579" s="35" t="s">
        <v>1078</v>
      </c>
      <c r="E579" s="33">
        <v>24</v>
      </c>
      <c r="F579" s="34" t="s">
        <v>1081</v>
      </c>
      <c r="G579" s="35" t="s">
        <v>1094</v>
      </c>
      <c r="H579" s="36" t="s">
        <v>1121</v>
      </c>
    </row>
    <row r="580" spans="1:8" hidden="1">
      <c r="A580" s="38">
        <v>580</v>
      </c>
      <c r="B580" s="39" t="s">
        <v>798</v>
      </c>
      <c r="C580" s="39" t="s">
        <v>473</v>
      </c>
      <c r="D580" s="35" t="s">
        <v>1078</v>
      </c>
      <c r="E580" s="33">
        <v>30</v>
      </c>
      <c r="F580" s="34" t="s">
        <v>1083</v>
      </c>
      <c r="G580" s="35" t="s">
        <v>1205</v>
      </c>
      <c r="H580" s="36" t="s">
        <v>1122</v>
      </c>
    </row>
    <row r="581" spans="1:8" hidden="1">
      <c r="A581" s="38">
        <v>581</v>
      </c>
      <c r="B581" s="39" t="s">
        <v>826</v>
      </c>
      <c r="C581" s="39" t="s">
        <v>474</v>
      </c>
      <c r="D581" s="35" t="s">
        <v>1078</v>
      </c>
      <c r="E581" s="33">
        <v>19</v>
      </c>
      <c r="F581" s="34" t="s">
        <v>1080</v>
      </c>
      <c r="G581" s="35" t="s">
        <v>1092</v>
      </c>
      <c r="H581" s="36" t="s">
        <v>1122</v>
      </c>
    </row>
    <row r="582" spans="1:8" hidden="1">
      <c r="A582" s="38">
        <v>582</v>
      </c>
      <c r="B582" s="39" t="s">
        <v>826</v>
      </c>
      <c r="C582" s="39" t="s">
        <v>475</v>
      </c>
      <c r="D582" s="35" t="s">
        <v>1078</v>
      </c>
      <c r="E582" s="33">
        <v>16</v>
      </c>
      <c r="F582" s="34" t="s">
        <v>1080</v>
      </c>
      <c r="G582" s="35" t="s">
        <v>1092</v>
      </c>
      <c r="H582" s="36" t="s">
        <v>1122</v>
      </c>
    </row>
    <row r="583" spans="1:8">
      <c r="A583" s="38">
        <v>583</v>
      </c>
      <c r="B583" s="39" t="s">
        <v>807</v>
      </c>
      <c r="C583" s="39" t="s">
        <v>476</v>
      </c>
      <c r="D583" s="35" t="s">
        <v>1077</v>
      </c>
      <c r="E583" s="33">
        <v>33</v>
      </c>
      <c r="F583" s="34" t="s">
        <v>1083</v>
      </c>
      <c r="G583" s="35" t="s">
        <v>1098</v>
      </c>
      <c r="H583" s="36" t="s">
        <v>1122</v>
      </c>
    </row>
    <row r="584" spans="1:8" hidden="1">
      <c r="A584" s="38">
        <v>584</v>
      </c>
      <c r="B584" s="39" t="s">
        <v>359</v>
      </c>
      <c r="C584" s="39" t="s">
        <v>477</v>
      </c>
      <c r="D584" s="35" t="s">
        <v>1078</v>
      </c>
      <c r="E584" s="33">
        <v>20</v>
      </c>
      <c r="F584" s="34" t="s">
        <v>1081</v>
      </c>
      <c r="G584" s="35" t="s">
        <v>1092</v>
      </c>
      <c r="H584" s="36" t="s">
        <v>1122</v>
      </c>
    </row>
    <row r="585" spans="1:8" hidden="1">
      <c r="A585" s="38">
        <v>585</v>
      </c>
      <c r="B585" s="39" t="s">
        <v>882</v>
      </c>
      <c r="C585" s="39" t="s">
        <v>132</v>
      </c>
      <c r="D585" s="35" t="s">
        <v>1078</v>
      </c>
      <c r="E585" s="33">
        <v>23</v>
      </c>
      <c r="F585" s="34" t="s">
        <v>1081</v>
      </c>
      <c r="G585" s="35" t="s">
        <v>1098</v>
      </c>
      <c r="H585" s="36" t="s">
        <v>1122</v>
      </c>
    </row>
    <row r="586" spans="1:8">
      <c r="A586" s="38">
        <v>586</v>
      </c>
      <c r="B586" s="39" t="s">
        <v>834</v>
      </c>
      <c r="C586" s="39" t="s">
        <v>478</v>
      </c>
      <c r="D586" s="35" t="s">
        <v>1077</v>
      </c>
      <c r="E586" s="33">
        <v>30</v>
      </c>
      <c r="F586" s="34" t="s">
        <v>1083</v>
      </c>
      <c r="G586" s="35" t="s">
        <v>1092</v>
      </c>
      <c r="H586" s="36" t="s">
        <v>1122</v>
      </c>
    </row>
    <row r="587" spans="1:8" hidden="1">
      <c r="A587" s="38">
        <v>587</v>
      </c>
      <c r="B587" s="39" t="s">
        <v>35</v>
      </c>
      <c r="C587" s="39" t="s">
        <v>479</v>
      </c>
      <c r="D587" s="35" t="s">
        <v>1078</v>
      </c>
      <c r="E587" s="33">
        <v>20</v>
      </c>
      <c r="F587" s="34" t="s">
        <v>1081</v>
      </c>
      <c r="G587" s="35" t="s">
        <v>1094</v>
      </c>
      <c r="H587" s="36" t="s">
        <v>1123</v>
      </c>
    </row>
    <row r="588" spans="1:8" hidden="1">
      <c r="A588" s="38">
        <v>588</v>
      </c>
      <c r="B588" s="39" t="s">
        <v>35</v>
      </c>
      <c r="C588" s="39" t="s">
        <v>480</v>
      </c>
      <c r="D588" s="35" t="s">
        <v>1078</v>
      </c>
      <c r="E588" s="33">
        <v>23</v>
      </c>
      <c r="F588" s="34" t="s">
        <v>1081</v>
      </c>
      <c r="G588" s="35" t="s">
        <v>1205</v>
      </c>
      <c r="H588" s="36" t="s">
        <v>1123</v>
      </c>
    </row>
    <row r="589" spans="1:8" hidden="1">
      <c r="A589" s="38">
        <v>589</v>
      </c>
      <c r="B589" s="39" t="s">
        <v>827</v>
      </c>
      <c r="C589" s="39" t="s">
        <v>91</v>
      </c>
      <c r="D589" s="35" t="s">
        <v>1078</v>
      </c>
      <c r="E589" s="33">
        <v>37</v>
      </c>
      <c r="F589" s="34" t="s">
        <v>1084</v>
      </c>
      <c r="G589" s="35" t="s">
        <v>1095</v>
      </c>
      <c r="H589" s="36" t="s">
        <v>1121</v>
      </c>
    </row>
    <row r="590" spans="1:8">
      <c r="A590" s="38">
        <v>590</v>
      </c>
      <c r="B590" s="39" t="s">
        <v>594</v>
      </c>
      <c r="C590" s="39" t="s">
        <v>320</v>
      </c>
      <c r="D590" s="35" t="s">
        <v>1077</v>
      </c>
      <c r="E590" s="33">
        <v>19</v>
      </c>
      <c r="F590" s="34" t="s">
        <v>1080</v>
      </c>
      <c r="G590" s="35" t="s">
        <v>1092</v>
      </c>
      <c r="H590" s="36" t="s">
        <v>1122</v>
      </c>
    </row>
    <row r="591" spans="1:8" hidden="1">
      <c r="A591" s="38">
        <v>591</v>
      </c>
      <c r="B591" s="39" t="s">
        <v>80</v>
      </c>
      <c r="C591" s="39" t="s">
        <v>89</v>
      </c>
      <c r="D591" s="35" t="s">
        <v>1078</v>
      </c>
      <c r="E591" s="33">
        <v>65</v>
      </c>
      <c r="F591" s="34" t="s">
        <v>1090</v>
      </c>
      <c r="G591" s="35" t="s">
        <v>1094</v>
      </c>
      <c r="H591" s="36" t="s">
        <v>1121</v>
      </c>
    </row>
    <row r="592" spans="1:8" hidden="1">
      <c r="A592" s="38">
        <v>592</v>
      </c>
      <c r="B592" s="39" t="s">
        <v>35</v>
      </c>
      <c r="C592" s="39" t="s">
        <v>481</v>
      </c>
      <c r="D592" s="35" t="s">
        <v>1078</v>
      </c>
      <c r="E592" s="33">
        <v>40</v>
      </c>
      <c r="F592" s="34" t="s">
        <v>1085</v>
      </c>
      <c r="G592" s="35" t="s">
        <v>1092</v>
      </c>
      <c r="H592" s="36" t="s">
        <v>1122</v>
      </c>
    </row>
    <row r="593" spans="1:8" hidden="1">
      <c r="A593" s="38">
        <v>593</v>
      </c>
      <c r="B593" s="39" t="s">
        <v>814</v>
      </c>
      <c r="C593" s="39" t="s">
        <v>482</v>
      </c>
      <c r="D593" s="35" t="s">
        <v>1078</v>
      </c>
      <c r="E593" s="33">
        <v>20</v>
      </c>
      <c r="F593" s="34" t="s">
        <v>1081</v>
      </c>
      <c r="G593" s="35" t="s">
        <v>1092</v>
      </c>
      <c r="H593" s="36" t="s">
        <v>1122</v>
      </c>
    </row>
    <row r="594" spans="1:8" hidden="1">
      <c r="A594" s="38">
        <v>594</v>
      </c>
      <c r="B594" s="39" t="s">
        <v>792</v>
      </c>
      <c r="C594" s="39" t="s">
        <v>24</v>
      </c>
      <c r="D594" s="35" t="s">
        <v>1078</v>
      </c>
      <c r="E594" s="33">
        <v>24</v>
      </c>
      <c r="F594" s="34" t="s">
        <v>1081</v>
      </c>
      <c r="G594" s="35" t="s">
        <v>1205</v>
      </c>
      <c r="H594" s="36" t="s">
        <v>1122</v>
      </c>
    </row>
    <row r="595" spans="1:8" hidden="1">
      <c r="A595" s="38">
        <v>595</v>
      </c>
      <c r="B595" s="39" t="s">
        <v>181</v>
      </c>
      <c r="C595" s="39" t="s">
        <v>483</v>
      </c>
      <c r="D595" s="35" t="s">
        <v>1078</v>
      </c>
      <c r="E595" s="33">
        <v>30</v>
      </c>
      <c r="F595" s="34" t="s">
        <v>1083</v>
      </c>
      <c r="G595" s="35" t="s">
        <v>1098</v>
      </c>
      <c r="H595" s="36" t="s">
        <v>1123</v>
      </c>
    </row>
    <row r="596" spans="1:8" hidden="1">
      <c r="A596" s="38">
        <v>596</v>
      </c>
      <c r="B596" s="39" t="s">
        <v>35</v>
      </c>
      <c r="C596" s="39" t="s">
        <v>484</v>
      </c>
      <c r="D596" s="35" t="s">
        <v>1078</v>
      </c>
      <c r="E596" s="33">
        <v>19</v>
      </c>
      <c r="F596" s="34" t="s">
        <v>1080</v>
      </c>
      <c r="G596" s="35" t="s">
        <v>1095</v>
      </c>
      <c r="H596" s="36" t="s">
        <v>1122</v>
      </c>
    </row>
    <row r="597" spans="1:8" hidden="1">
      <c r="A597" s="38">
        <v>597</v>
      </c>
      <c r="B597" s="39" t="s">
        <v>798</v>
      </c>
      <c r="C597" s="39" t="s">
        <v>287</v>
      </c>
      <c r="D597" s="35" t="s">
        <v>1078</v>
      </c>
      <c r="E597" s="33">
        <v>18</v>
      </c>
      <c r="F597" s="34" t="s">
        <v>1080</v>
      </c>
      <c r="G597" s="35" t="s">
        <v>1098</v>
      </c>
      <c r="H597" s="36" t="s">
        <v>1121</v>
      </c>
    </row>
    <row r="598" spans="1:8" hidden="1">
      <c r="A598" s="38">
        <v>598</v>
      </c>
      <c r="B598" s="39" t="s">
        <v>886</v>
      </c>
      <c r="C598" s="39" t="s">
        <v>485</v>
      </c>
      <c r="D598" s="35" t="s">
        <v>1078</v>
      </c>
      <c r="E598" s="33">
        <v>30</v>
      </c>
      <c r="F598" s="34" t="s">
        <v>1083</v>
      </c>
      <c r="G598" s="35" t="s">
        <v>1094</v>
      </c>
      <c r="H598" s="36" t="s">
        <v>1121</v>
      </c>
    </row>
    <row r="599" spans="1:8" hidden="1">
      <c r="A599" s="38">
        <v>599</v>
      </c>
      <c r="B599" s="39" t="s">
        <v>35</v>
      </c>
      <c r="C599" s="39" t="s">
        <v>335</v>
      </c>
      <c r="D599" s="35" t="s">
        <v>1078</v>
      </c>
      <c r="E599" s="33">
        <v>25</v>
      </c>
      <c r="F599" s="34" t="s">
        <v>1082</v>
      </c>
      <c r="G599" s="35" t="s">
        <v>1092</v>
      </c>
      <c r="H599" s="36" t="s">
        <v>1122</v>
      </c>
    </row>
    <row r="600" spans="1:8" hidden="1">
      <c r="A600" s="38">
        <v>600</v>
      </c>
      <c r="B600" s="39" t="s">
        <v>810</v>
      </c>
      <c r="C600" s="39" t="s">
        <v>486</v>
      </c>
      <c r="D600" s="35" t="s">
        <v>1078</v>
      </c>
      <c r="E600" s="33">
        <v>45</v>
      </c>
      <c r="F600" s="34" t="s">
        <v>1086</v>
      </c>
      <c r="G600" s="35" t="s">
        <v>1094</v>
      </c>
      <c r="H600" s="36" t="s">
        <v>1122</v>
      </c>
    </row>
    <row r="601" spans="1:8">
      <c r="A601" s="38">
        <v>601</v>
      </c>
      <c r="B601" s="39" t="s">
        <v>488</v>
      </c>
      <c r="C601" s="39" t="s">
        <v>487</v>
      </c>
      <c r="D601" s="35" t="s">
        <v>1077</v>
      </c>
      <c r="E601" s="33">
        <v>33</v>
      </c>
      <c r="F601" s="34" t="s">
        <v>1083</v>
      </c>
      <c r="G601" s="35" t="s">
        <v>1092</v>
      </c>
      <c r="H601" s="36" t="s">
        <v>1122</v>
      </c>
    </row>
    <row r="602" spans="1:8">
      <c r="A602" s="38">
        <v>602</v>
      </c>
      <c r="B602" s="39" t="s">
        <v>788</v>
      </c>
      <c r="C602" s="39" t="s">
        <v>488</v>
      </c>
      <c r="D602" s="35" t="s">
        <v>1077</v>
      </c>
      <c r="E602" s="33">
        <v>36</v>
      </c>
      <c r="F602" s="34" t="s">
        <v>1084</v>
      </c>
      <c r="G602" s="35" t="s">
        <v>1092</v>
      </c>
      <c r="H602" s="36" t="s">
        <v>1122</v>
      </c>
    </row>
    <row r="603" spans="1:8">
      <c r="A603" s="38">
        <v>603</v>
      </c>
      <c r="B603" s="39" t="s">
        <v>790</v>
      </c>
      <c r="C603" s="39" t="s">
        <v>489</v>
      </c>
      <c r="D603" s="35" t="s">
        <v>1077</v>
      </c>
      <c r="E603" s="33">
        <v>23</v>
      </c>
      <c r="F603" s="34" t="s">
        <v>1081</v>
      </c>
      <c r="G603" s="35" t="s">
        <v>1092</v>
      </c>
      <c r="H603" s="36" t="s">
        <v>1122</v>
      </c>
    </row>
    <row r="604" spans="1:8">
      <c r="A604" s="38">
        <v>604</v>
      </c>
      <c r="B604" s="39" t="s">
        <v>988</v>
      </c>
      <c r="C604" s="39" t="s">
        <v>490</v>
      </c>
      <c r="D604" s="35" t="s">
        <v>1077</v>
      </c>
      <c r="E604" s="33">
        <v>18</v>
      </c>
      <c r="F604" s="34" t="s">
        <v>1080</v>
      </c>
      <c r="G604" s="35" t="s">
        <v>1094</v>
      </c>
      <c r="H604" s="36" t="s">
        <v>1122</v>
      </c>
    </row>
    <row r="605" spans="1:8" hidden="1">
      <c r="A605" s="38">
        <v>605</v>
      </c>
      <c r="B605" s="39" t="s">
        <v>944</v>
      </c>
      <c r="C605" s="39" t="s">
        <v>491</v>
      </c>
      <c r="D605" s="35" t="s">
        <v>1078</v>
      </c>
      <c r="E605" s="33">
        <v>14</v>
      </c>
      <c r="F605" s="34" t="s">
        <v>1079</v>
      </c>
      <c r="G605" s="35" t="s">
        <v>1205</v>
      </c>
      <c r="H605" s="36" t="s">
        <v>1122</v>
      </c>
    </row>
    <row r="606" spans="1:8" hidden="1">
      <c r="A606" s="38">
        <v>606</v>
      </c>
      <c r="B606" s="39" t="s">
        <v>814</v>
      </c>
      <c r="C606" s="39" t="s">
        <v>492</v>
      </c>
      <c r="D606" s="35" t="s">
        <v>1078</v>
      </c>
      <c r="E606" s="33">
        <v>20</v>
      </c>
      <c r="F606" s="34" t="s">
        <v>1081</v>
      </c>
      <c r="G606" s="35" t="s">
        <v>1092</v>
      </c>
      <c r="H606" s="36" t="s">
        <v>1122</v>
      </c>
    </row>
    <row r="607" spans="1:8" hidden="1">
      <c r="A607" s="38">
        <v>607</v>
      </c>
      <c r="B607" s="39" t="s">
        <v>963</v>
      </c>
      <c r="C607" s="39" t="s">
        <v>493</v>
      </c>
      <c r="D607" s="35" t="s">
        <v>1078</v>
      </c>
      <c r="E607" s="33">
        <v>19</v>
      </c>
      <c r="F607" s="34" t="s">
        <v>1080</v>
      </c>
      <c r="G607" s="35" t="s">
        <v>1092</v>
      </c>
      <c r="H607" s="36" t="s">
        <v>1122</v>
      </c>
    </row>
    <row r="608" spans="1:8" hidden="1">
      <c r="A608" s="38">
        <v>608</v>
      </c>
      <c r="B608" s="39" t="s">
        <v>989</v>
      </c>
      <c r="C608" s="39" t="s">
        <v>494</v>
      </c>
      <c r="D608" s="35" t="s">
        <v>1078</v>
      </c>
      <c r="E608" s="33">
        <v>20</v>
      </c>
      <c r="F608" s="34" t="s">
        <v>1081</v>
      </c>
      <c r="G608" s="35" t="s">
        <v>1093</v>
      </c>
      <c r="H608" s="36" t="s">
        <v>1121</v>
      </c>
    </row>
    <row r="609" spans="1:8">
      <c r="A609" s="38">
        <v>609</v>
      </c>
      <c r="B609" s="39" t="s">
        <v>358</v>
      </c>
      <c r="C609" s="39" t="s">
        <v>386</v>
      </c>
      <c r="D609" s="35" t="s">
        <v>1077</v>
      </c>
      <c r="E609" s="33">
        <v>17</v>
      </c>
      <c r="F609" s="34" t="s">
        <v>1080</v>
      </c>
      <c r="G609" s="35" t="s">
        <v>1092</v>
      </c>
      <c r="H609" s="36" t="s">
        <v>1122</v>
      </c>
    </row>
    <row r="610" spans="1:8" hidden="1">
      <c r="A610" s="38">
        <v>610</v>
      </c>
      <c r="B610" s="39" t="s">
        <v>990</v>
      </c>
      <c r="C610" s="39" t="s">
        <v>495</v>
      </c>
      <c r="D610" s="35" t="s">
        <v>1078</v>
      </c>
      <c r="E610" s="33">
        <v>23</v>
      </c>
      <c r="F610" s="34" t="s">
        <v>1081</v>
      </c>
      <c r="G610" s="35" t="s">
        <v>1092</v>
      </c>
      <c r="H610" s="36" t="s">
        <v>1122</v>
      </c>
    </row>
    <row r="611" spans="1:8">
      <c r="A611" s="38">
        <v>611</v>
      </c>
      <c r="B611" s="39" t="s">
        <v>851</v>
      </c>
      <c r="C611" s="39" t="s">
        <v>496</v>
      </c>
      <c r="D611" s="35" t="s">
        <v>1077</v>
      </c>
      <c r="E611" s="33">
        <v>16</v>
      </c>
      <c r="F611" s="34" t="s">
        <v>1080</v>
      </c>
      <c r="G611" s="35" t="s">
        <v>1098</v>
      </c>
      <c r="H611" s="36" t="s">
        <v>1122</v>
      </c>
    </row>
    <row r="612" spans="1:8">
      <c r="A612" s="38">
        <v>612</v>
      </c>
      <c r="B612" s="39" t="s">
        <v>358</v>
      </c>
      <c r="C612" s="39" t="s">
        <v>497</v>
      </c>
      <c r="D612" s="35" t="s">
        <v>1077</v>
      </c>
      <c r="E612" s="33">
        <v>38</v>
      </c>
      <c r="F612" s="34" t="s">
        <v>1084</v>
      </c>
      <c r="G612" s="35" t="s">
        <v>1092</v>
      </c>
      <c r="H612" s="36" t="s">
        <v>1122</v>
      </c>
    </row>
    <row r="613" spans="1:8" hidden="1">
      <c r="A613" s="38">
        <v>613</v>
      </c>
      <c r="B613" s="39" t="s">
        <v>833</v>
      </c>
      <c r="C613" s="39" t="s">
        <v>498</v>
      </c>
      <c r="D613" s="35" t="s">
        <v>1078</v>
      </c>
      <c r="E613" s="33">
        <v>23</v>
      </c>
      <c r="F613" s="34" t="s">
        <v>1081</v>
      </c>
      <c r="G613" s="35" t="s">
        <v>1093</v>
      </c>
      <c r="H613" s="36" t="s">
        <v>1121</v>
      </c>
    </row>
    <row r="614" spans="1:8">
      <c r="A614" s="38">
        <v>614</v>
      </c>
      <c r="B614" s="39" t="s">
        <v>991</v>
      </c>
      <c r="C614" s="39" t="s">
        <v>499</v>
      </c>
      <c r="D614" s="35" t="s">
        <v>1077</v>
      </c>
      <c r="E614" s="33">
        <v>24</v>
      </c>
      <c r="F614" s="34" t="s">
        <v>1081</v>
      </c>
      <c r="G614" s="35" t="s">
        <v>1093</v>
      </c>
      <c r="H614" s="36" t="s">
        <v>1122</v>
      </c>
    </row>
    <row r="615" spans="1:8" hidden="1">
      <c r="A615" s="38">
        <v>615</v>
      </c>
      <c r="B615" s="39" t="s">
        <v>826</v>
      </c>
      <c r="C615" s="39" t="s">
        <v>500</v>
      </c>
      <c r="D615" s="35" t="s">
        <v>1078</v>
      </c>
      <c r="E615" s="33">
        <v>23</v>
      </c>
      <c r="F615" s="34" t="s">
        <v>1081</v>
      </c>
      <c r="G615" s="35" t="s">
        <v>1092</v>
      </c>
      <c r="H615" s="36" t="s">
        <v>1122</v>
      </c>
    </row>
    <row r="616" spans="1:8">
      <c r="A616" s="38">
        <v>616</v>
      </c>
      <c r="B616" s="39" t="s">
        <v>488</v>
      </c>
      <c r="C616" s="39" t="s">
        <v>501</v>
      </c>
      <c r="D616" s="35" t="s">
        <v>1077</v>
      </c>
      <c r="E616" s="33">
        <v>28</v>
      </c>
      <c r="F616" s="34" t="s">
        <v>1082</v>
      </c>
      <c r="G616" s="35" t="s">
        <v>1092</v>
      </c>
      <c r="H616" s="36" t="s">
        <v>1122</v>
      </c>
    </row>
    <row r="617" spans="1:8">
      <c r="A617" s="38">
        <v>617</v>
      </c>
      <c r="B617" s="39" t="s">
        <v>409</v>
      </c>
      <c r="C617" s="39" t="s">
        <v>502</v>
      </c>
      <c r="D617" s="35" t="s">
        <v>1077</v>
      </c>
      <c r="E617" s="33">
        <v>26</v>
      </c>
      <c r="F617" s="34" t="s">
        <v>1082</v>
      </c>
      <c r="G617" s="35" t="s">
        <v>1098</v>
      </c>
      <c r="H617" s="36" t="s">
        <v>1122</v>
      </c>
    </row>
    <row r="618" spans="1:8">
      <c r="A618" s="38">
        <v>618</v>
      </c>
      <c r="B618" s="39" t="s">
        <v>992</v>
      </c>
      <c r="C618" s="39" t="s">
        <v>489</v>
      </c>
      <c r="D618" s="35" t="s">
        <v>1077</v>
      </c>
      <c r="E618" s="33">
        <v>21</v>
      </c>
      <c r="F618" s="34" t="s">
        <v>1081</v>
      </c>
      <c r="G618" s="35" t="s">
        <v>1092</v>
      </c>
      <c r="H618" s="36" t="s">
        <v>1122</v>
      </c>
    </row>
    <row r="619" spans="1:8">
      <c r="A619" s="38">
        <v>619</v>
      </c>
      <c r="B619" s="39" t="s">
        <v>993</v>
      </c>
      <c r="C619" s="39" t="s">
        <v>503</v>
      </c>
      <c r="D619" s="35" t="s">
        <v>1077</v>
      </c>
      <c r="E619" s="33">
        <v>32</v>
      </c>
      <c r="F619" s="34" t="s">
        <v>1083</v>
      </c>
      <c r="G619" s="35" t="s">
        <v>1092</v>
      </c>
      <c r="H619" s="36" t="s">
        <v>1122</v>
      </c>
    </row>
    <row r="620" spans="1:8" hidden="1">
      <c r="A620" s="38">
        <v>620</v>
      </c>
      <c r="B620" s="39" t="s">
        <v>903</v>
      </c>
      <c r="C620" s="39" t="s">
        <v>89</v>
      </c>
      <c r="D620" s="35" t="s">
        <v>1078</v>
      </c>
      <c r="E620" s="33">
        <v>30</v>
      </c>
      <c r="F620" s="34" t="s">
        <v>1083</v>
      </c>
      <c r="G620" s="35" t="s">
        <v>1098</v>
      </c>
      <c r="H620" s="36" t="s">
        <v>1122</v>
      </c>
    </row>
    <row r="621" spans="1:8">
      <c r="A621" s="38">
        <v>621</v>
      </c>
      <c r="B621" s="39" t="s">
        <v>994</v>
      </c>
      <c r="C621" s="39" t="s">
        <v>504</v>
      </c>
      <c r="D621" s="35" t="s">
        <v>1077</v>
      </c>
      <c r="E621" s="33">
        <v>70</v>
      </c>
      <c r="F621" s="34" t="s">
        <v>1091</v>
      </c>
      <c r="G621" s="35" t="s">
        <v>1094</v>
      </c>
      <c r="H621" s="36" t="s">
        <v>1121</v>
      </c>
    </row>
    <row r="622" spans="1:8">
      <c r="A622" s="38">
        <v>622</v>
      </c>
      <c r="B622" s="39" t="s">
        <v>734</v>
      </c>
      <c r="C622" s="39" t="s">
        <v>505</v>
      </c>
      <c r="D622" s="35" t="s">
        <v>1077</v>
      </c>
      <c r="E622" s="33">
        <v>27</v>
      </c>
      <c r="F622" s="34" t="s">
        <v>1082</v>
      </c>
      <c r="G622" s="35" t="s">
        <v>1092</v>
      </c>
      <c r="H622" s="36" t="s">
        <v>1121</v>
      </c>
    </row>
    <row r="623" spans="1:8">
      <c r="A623" s="38">
        <v>623</v>
      </c>
      <c r="B623" s="39" t="s">
        <v>796</v>
      </c>
      <c r="C623" s="39" t="s">
        <v>506</v>
      </c>
      <c r="D623" s="35" t="s">
        <v>1077</v>
      </c>
      <c r="E623" s="33">
        <v>19</v>
      </c>
      <c r="F623" s="34" t="s">
        <v>1080</v>
      </c>
      <c r="G623" s="35" t="s">
        <v>1092</v>
      </c>
      <c r="H623" s="36" t="s">
        <v>1121</v>
      </c>
    </row>
    <row r="624" spans="1:8">
      <c r="A624" s="38">
        <v>624</v>
      </c>
      <c r="B624" s="39" t="s">
        <v>796</v>
      </c>
      <c r="C624" s="39" t="s">
        <v>507</v>
      </c>
      <c r="D624" s="35" t="s">
        <v>1077</v>
      </c>
      <c r="E624" s="33">
        <v>12</v>
      </c>
      <c r="F624" s="34" t="s">
        <v>1079</v>
      </c>
      <c r="G624" s="35" t="s">
        <v>1094</v>
      </c>
      <c r="H624" s="36" t="s">
        <v>1122</v>
      </c>
    </row>
    <row r="625" spans="1:8" hidden="1">
      <c r="A625" s="38">
        <v>625</v>
      </c>
      <c r="B625" s="39" t="s">
        <v>35</v>
      </c>
      <c r="C625" s="39" t="s">
        <v>508</v>
      </c>
      <c r="D625" s="35" t="s">
        <v>1078</v>
      </c>
      <c r="E625" s="33">
        <v>33</v>
      </c>
      <c r="F625" s="34" t="s">
        <v>1083</v>
      </c>
      <c r="G625" s="35" t="s">
        <v>1098</v>
      </c>
      <c r="H625" s="36" t="s">
        <v>1121</v>
      </c>
    </row>
    <row r="626" spans="1:8" hidden="1">
      <c r="A626" s="38">
        <v>626</v>
      </c>
      <c r="B626" s="39" t="s">
        <v>256</v>
      </c>
      <c r="C626" s="39" t="s">
        <v>27</v>
      </c>
      <c r="D626" s="35" t="s">
        <v>1078</v>
      </c>
      <c r="E626" s="33">
        <v>25</v>
      </c>
      <c r="F626" s="34" t="s">
        <v>1082</v>
      </c>
      <c r="G626" s="35" t="s">
        <v>1092</v>
      </c>
      <c r="H626" s="36" t="s">
        <v>1122</v>
      </c>
    </row>
    <row r="627" spans="1:8">
      <c r="A627" s="38">
        <v>627</v>
      </c>
      <c r="B627" s="39" t="s">
        <v>812</v>
      </c>
      <c r="C627" s="39" t="s">
        <v>509</v>
      </c>
      <c r="D627" s="35" t="s">
        <v>1077</v>
      </c>
      <c r="E627" s="33">
        <v>46</v>
      </c>
      <c r="F627" s="34" t="s">
        <v>1086</v>
      </c>
      <c r="G627" s="35" t="s">
        <v>1092</v>
      </c>
      <c r="H627" s="36" t="s">
        <v>1122</v>
      </c>
    </row>
    <row r="628" spans="1:8" hidden="1">
      <c r="A628" s="38">
        <v>628</v>
      </c>
      <c r="B628" s="39" t="s">
        <v>882</v>
      </c>
      <c r="C628" s="39" t="s">
        <v>510</v>
      </c>
      <c r="D628" s="35" t="s">
        <v>1078</v>
      </c>
      <c r="E628" s="33">
        <v>43</v>
      </c>
      <c r="F628" s="34" t="s">
        <v>1085</v>
      </c>
      <c r="G628" s="35" t="s">
        <v>1098</v>
      </c>
      <c r="H628" s="36" t="s">
        <v>1122</v>
      </c>
    </row>
    <row r="629" spans="1:8" hidden="1">
      <c r="A629" s="38">
        <v>629</v>
      </c>
      <c r="B629" s="39" t="s">
        <v>826</v>
      </c>
      <c r="C629" s="39" t="s">
        <v>27</v>
      </c>
      <c r="D629" s="35" t="s">
        <v>1078</v>
      </c>
      <c r="E629" s="33">
        <v>50</v>
      </c>
      <c r="F629" s="34" t="s">
        <v>1087</v>
      </c>
      <c r="G629" s="35" t="s">
        <v>1205</v>
      </c>
      <c r="H629" s="36" t="s">
        <v>1121</v>
      </c>
    </row>
    <row r="630" spans="1:8" hidden="1">
      <c r="A630" s="38">
        <v>630</v>
      </c>
      <c r="B630" s="39" t="s">
        <v>995</v>
      </c>
      <c r="C630" s="39" t="s">
        <v>89</v>
      </c>
      <c r="D630" s="35" t="s">
        <v>1078</v>
      </c>
      <c r="E630" s="33">
        <v>54</v>
      </c>
      <c r="F630" s="34" t="s">
        <v>1087</v>
      </c>
      <c r="G630" s="35" t="s">
        <v>1094</v>
      </c>
      <c r="H630" s="36" t="s">
        <v>1122</v>
      </c>
    </row>
    <row r="631" spans="1:8">
      <c r="A631" s="38">
        <v>631</v>
      </c>
      <c r="B631" s="39" t="s">
        <v>432</v>
      </c>
      <c r="C631" s="39" t="s">
        <v>511</v>
      </c>
      <c r="D631" s="35" t="s">
        <v>1077</v>
      </c>
      <c r="E631" s="33">
        <v>32</v>
      </c>
      <c r="F631" s="34" t="s">
        <v>1083</v>
      </c>
      <c r="G631" s="35" t="s">
        <v>1092</v>
      </c>
      <c r="H631" s="36" t="s">
        <v>1122</v>
      </c>
    </row>
    <row r="632" spans="1:8">
      <c r="A632" s="38">
        <v>632</v>
      </c>
      <c r="B632" s="39" t="s">
        <v>432</v>
      </c>
      <c r="C632" s="39" t="s">
        <v>512</v>
      </c>
      <c r="D632" s="35" t="s">
        <v>1077</v>
      </c>
      <c r="E632" s="33">
        <v>26</v>
      </c>
      <c r="F632" s="34" t="s">
        <v>1082</v>
      </c>
      <c r="G632" s="35" t="s">
        <v>1098</v>
      </c>
      <c r="H632" s="36" t="s">
        <v>1122</v>
      </c>
    </row>
    <row r="633" spans="1:8">
      <c r="A633" s="38">
        <v>633</v>
      </c>
      <c r="B633" s="39" t="s">
        <v>894</v>
      </c>
      <c r="C633" s="39" t="s">
        <v>513</v>
      </c>
      <c r="D633" s="35" t="s">
        <v>1077</v>
      </c>
      <c r="E633" s="33">
        <v>40</v>
      </c>
      <c r="F633" s="34" t="s">
        <v>1085</v>
      </c>
      <c r="G633" s="35" t="s">
        <v>1092</v>
      </c>
      <c r="H633" s="36" t="s">
        <v>1122</v>
      </c>
    </row>
    <row r="634" spans="1:8" hidden="1">
      <c r="A634" s="38">
        <v>634</v>
      </c>
      <c r="B634" s="39" t="s">
        <v>996</v>
      </c>
      <c r="C634" s="39" t="s">
        <v>514</v>
      </c>
      <c r="D634" s="35" t="s">
        <v>1078</v>
      </c>
      <c r="E634" s="33">
        <v>22</v>
      </c>
      <c r="F634" s="34" t="s">
        <v>1081</v>
      </c>
      <c r="G634" s="35" t="s">
        <v>1092</v>
      </c>
      <c r="H634" s="36" t="s">
        <v>1123</v>
      </c>
    </row>
    <row r="635" spans="1:8" hidden="1">
      <c r="A635" s="38">
        <v>635</v>
      </c>
      <c r="B635" s="39" t="s">
        <v>852</v>
      </c>
      <c r="C635" s="39" t="s">
        <v>515</v>
      </c>
      <c r="D635" s="35" t="s">
        <v>1078</v>
      </c>
      <c r="E635" s="33">
        <v>21</v>
      </c>
      <c r="F635" s="34" t="s">
        <v>1081</v>
      </c>
      <c r="G635" s="35" t="s">
        <v>1092</v>
      </c>
      <c r="H635" s="36" t="s">
        <v>1121</v>
      </c>
    </row>
    <row r="636" spans="1:8" hidden="1">
      <c r="A636" s="38">
        <v>636</v>
      </c>
      <c r="B636" s="39" t="s">
        <v>933</v>
      </c>
      <c r="C636" s="39" t="s">
        <v>516</v>
      </c>
      <c r="D636" s="35" t="s">
        <v>1078</v>
      </c>
      <c r="E636" s="33">
        <v>30</v>
      </c>
      <c r="F636" s="34" t="s">
        <v>1083</v>
      </c>
      <c r="G636" s="35" t="s">
        <v>1093</v>
      </c>
      <c r="H636" s="36" t="s">
        <v>1122</v>
      </c>
    </row>
    <row r="637" spans="1:8" hidden="1">
      <c r="A637" s="38">
        <v>637</v>
      </c>
      <c r="B637" s="39" t="s">
        <v>826</v>
      </c>
      <c r="C637" s="39" t="s">
        <v>517</v>
      </c>
      <c r="D637" s="35" t="s">
        <v>1078</v>
      </c>
      <c r="E637" s="33">
        <v>30</v>
      </c>
      <c r="F637" s="34" t="s">
        <v>1083</v>
      </c>
      <c r="G637" s="35" t="s">
        <v>1098</v>
      </c>
      <c r="H637" s="36" t="s">
        <v>1122</v>
      </c>
    </row>
    <row r="638" spans="1:8" hidden="1">
      <c r="A638" s="38">
        <v>638</v>
      </c>
      <c r="B638" s="39" t="s">
        <v>997</v>
      </c>
      <c r="C638" s="39" t="s">
        <v>518</v>
      </c>
      <c r="D638" s="35" t="s">
        <v>1078</v>
      </c>
      <c r="E638" s="33">
        <v>30</v>
      </c>
      <c r="F638" s="34" t="s">
        <v>1083</v>
      </c>
      <c r="G638" s="35" t="s">
        <v>1092</v>
      </c>
      <c r="H638" s="36" t="s">
        <v>1122</v>
      </c>
    </row>
    <row r="639" spans="1:8">
      <c r="A639" s="38">
        <v>639</v>
      </c>
      <c r="B639" s="39" t="s">
        <v>998</v>
      </c>
      <c r="C639" s="39" t="s">
        <v>519</v>
      </c>
      <c r="D639" s="35" t="s">
        <v>1077</v>
      </c>
      <c r="E639" s="33">
        <v>33</v>
      </c>
      <c r="F639" s="34" t="s">
        <v>1083</v>
      </c>
      <c r="G639" s="35" t="s">
        <v>1092</v>
      </c>
      <c r="H639" s="36" t="s">
        <v>1122</v>
      </c>
    </row>
    <row r="640" spans="1:8">
      <c r="A640" s="38">
        <v>640</v>
      </c>
      <c r="B640" s="39" t="s">
        <v>999</v>
      </c>
      <c r="C640" s="39" t="s">
        <v>520</v>
      </c>
      <c r="D640" s="35" t="s">
        <v>1077</v>
      </c>
      <c r="E640" s="33">
        <v>29</v>
      </c>
      <c r="F640" s="34" t="s">
        <v>1082</v>
      </c>
      <c r="G640" s="35" t="s">
        <v>1092</v>
      </c>
      <c r="H640" s="36" t="s">
        <v>1122</v>
      </c>
    </row>
    <row r="641" spans="1:8">
      <c r="A641" s="38">
        <v>641</v>
      </c>
      <c r="B641" s="39" t="s">
        <v>594</v>
      </c>
      <c r="C641" s="39" t="s">
        <v>127</v>
      </c>
      <c r="D641" s="35" t="s">
        <v>1077</v>
      </c>
      <c r="E641" s="33">
        <v>25</v>
      </c>
      <c r="F641" s="34" t="s">
        <v>1082</v>
      </c>
      <c r="G641" s="35" t="s">
        <v>1093</v>
      </c>
      <c r="H641" s="36" t="s">
        <v>1122</v>
      </c>
    </row>
    <row r="642" spans="1:8">
      <c r="A642" s="38">
        <v>642</v>
      </c>
      <c r="B642" s="39" t="s">
        <v>432</v>
      </c>
      <c r="C642" s="39" t="s">
        <v>521</v>
      </c>
      <c r="D642" s="35" t="s">
        <v>1077</v>
      </c>
      <c r="E642" s="33">
        <v>35</v>
      </c>
      <c r="F642" s="34" t="s">
        <v>1084</v>
      </c>
      <c r="G642" s="35" t="s">
        <v>1092</v>
      </c>
      <c r="H642" s="36" t="s">
        <v>1122</v>
      </c>
    </row>
    <row r="643" spans="1:8" hidden="1">
      <c r="A643" s="38">
        <v>643</v>
      </c>
      <c r="B643" s="39" t="s">
        <v>823</v>
      </c>
      <c r="C643" s="39" t="s">
        <v>27</v>
      </c>
      <c r="D643" s="35" t="s">
        <v>1078</v>
      </c>
      <c r="E643" s="33">
        <v>50</v>
      </c>
      <c r="F643" s="34" t="s">
        <v>1087</v>
      </c>
      <c r="G643" s="35" t="s">
        <v>1098</v>
      </c>
      <c r="H643" s="36" t="s">
        <v>1122</v>
      </c>
    </row>
    <row r="644" spans="1:8" hidden="1">
      <c r="A644" s="38">
        <v>644</v>
      </c>
      <c r="B644" s="39" t="s">
        <v>256</v>
      </c>
      <c r="C644" s="39" t="s">
        <v>522</v>
      </c>
      <c r="D644" s="35" t="s">
        <v>1078</v>
      </c>
      <c r="E644" s="33">
        <v>60</v>
      </c>
      <c r="F644" s="34" t="s">
        <v>1089</v>
      </c>
      <c r="G644" s="35" t="s">
        <v>1205</v>
      </c>
      <c r="H644" s="36" t="s">
        <v>1122</v>
      </c>
    </row>
    <row r="645" spans="1:8" hidden="1">
      <c r="A645" s="38">
        <v>645</v>
      </c>
      <c r="B645" s="39" t="s">
        <v>118</v>
      </c>
      <c r="C645" s="39" t="s">
        <v>40</v>
      </c>
      <c r="D645" s="35" t="s">
        <v>1078</v>
      </c>
      <c r="E645" s="33">
        <v>15</v>
      </c>
      <c r="F645" s="34" t="s">
        <v>1080</v>
      </c>
      <c r="G645" s="35" t="s">
        <v>1205</v>
      </c>
      <c r="H645" s="36" t="s">
        <v>1122</v>
      </c>
    </row>
    <row r="646" spans="1:8" hidden="1">
      <c r="A646" s="38">
        <v>646</v>
      </c>
      <c r="B646" s="39" t="s">
        <v>118</v>
      </c>
      <c r="C646" s="39" t="s">
        <v>35</v>
      </c>
      <c r="D646" s="35" t="s">
        <v>1078</v>
      </c>
      <c r="E646" s="33">
        <v>12</v>
      </c>
      <c r="F646" s="34" t="s">
        <v>1079</v>
      </c>
      <c r="G646" s="35" t="s">
        <v>1092</v>
      </c>
      <c r="H646" s="36" t="s">
        <v>1122</v>
      </c>
    </row>
    <row r="647" spans="1:8" hidden="1">
      <c r="A647" s="38">
        <v>647</v>
      </c>
      <c r="B647" s="39" t="s">
        <v>935</v>
      </c>
      <c r="C647" s="39" t="s">
        <v>523</v>
      </c>
      <c r="D647" s="35" t="s">
        <v>1078</v>
      </c>
      <c r="E647" s="33">
        <v>55</v>
      </c>
      <c r="F647" s="34" t="s">
        <v>1088</v>
      </c>
      <c r="G647" s="35" t="s">
        <v>1205</v>
      </c>
      <c r="H647" s="36" t="s">
        <v>1122</v>
      </c>
    </row>
    <row r="648" spans="1:8">
      <c r="A648" s="38">
        <v>648</v>
      </c>
      <c r="B648" s="39" t="s">
        <v>796</v>
      </c>
      <c r="C648" s="39" t="s">
        <v>402</v>
      </c>
      <c r="D648" s="35" t="s">
        <v>1077</v>
      </c>
      <c r="E648" s="33">
        <v>28</v>
      </c>
      <c r="F648" s="34" t="s">
        <v>1082</v>
      </c>
      <c r="G648" s="35" t="s">
        <v>1092</v>
      </c>
      <c r="H648" s="36" t="s">
        <v>1121</v>
      </c>
    </row>
    <row r="649" spans="1:8">
      <c r="A649" s="38">
        <v>649</v>
      </c>
      <c r="B649" s="39" t="s">
        <v>432</v>
      </c>
      <c r="C649" s="39" t="s">
        <v>524</v>
      </c>
      <c r="D649" s="35" t="s">
        <v>1077</v>
      </c>
      <c r="E649" s="33">
        <v>24</v>
      </c>
      <c r="F649" s="34" t="s">
        <v>1081</v>
      </c>
      <c r="G649" s="35" t="s">
        <v>1098</v>
      </c>
      <c r="H649" s="36" t="s">
        <v>1122</v>
      </c>
    </row>
    <row r="650" spans="1:8">
      <c r="A650" s="38">
        <v>650</v>
      </c>
      <c r="B650" s="39" t="s">
        <v>1000</v>
      </c>
      <c r="C650" s="39" t="s">
        <v>525</v>
      </c>
      <c r="D650" s="35" t="s">
        <v>1077</v>
      </c>
      <c r="E650" s="33">
        <v>25</v>
      </c>
      <c r="F650" s="34" t="s">
        <v>1082</v>
      </c>
      <c r="G650" s="35" t="s">
        <v>1092</v>
      </c>
      <c r="H650" s="36" t="s">
        <v>1122</v>
      </c>
    </row>
    <row r="651" spans="1:8">
      <c r="A651" s="38">
        <v>651</v>
      </c>
      <c r="B651" s="39" t="s">
        <v>796</v>
      </c>
      <c r="C651" s="39" t="s">
        <v>526</v>
      </c>
      <c r="D651" s="35" t="s">
        <v>1077</v>
      </c>
      <c r="E651" s="33">
        <v>18</v>
      </c>
      <c r="F651" s="34" t="s">
        <v>1080</v>
      </c>
      <c r="G651" s="35" t="s">
        <v>1205</v>
      </c>
      <c r="H651" s="36" t="s">
        <v>1122</v>
      </c>
    </row>
    <row r="652" spans="1:8">
      <c r="A652" s="38">
        <v>652</v>
      </c>
      <c r="B652" s="39" t="s">
        <v>358</v>
      </c>
      <c r="C652" s="39" t="s">
        <v>527</v>
      </c>
      <c r="D652" s="35" t="s">
        <v>1077</v>
      </c>
      <c r="E652" s="33">
        <v>60</v>
      </c>
      <c r="F652" s="34" t="s">
        <v>1089</v>
      </c>
      <c r="G652" s="35" t="s">
        <v>1092</v>
      </c>
      <c r="H652" s="36" t="s">
        <v>1122</v>
      </c>
    </row>
    <row r="653" spans="1:8">
      <c r="A653" s="38">
        <v>653</v>
      </c>
      <c r="B653" s="39" t="s">
        <v>796</v>
      </c>
      <c r="C653" s="39" t="s">
        <v>528</v>
      </c>
      <c r="D653" s="35" t="s">
        <v>1077</v>
      </c>
      <c r="E653" s="33">
        <v>21</v>
      </c>
      <c r="F653" s="34" t="s">
        <v>1081</v>
      </c>
      <c r="G653" s="35" t="s">
        <v>1094</v>
      </c>
      <c r="H653" s="36" t="s">
        <v>1122</v>
      </c>
    </row>
    <row r="654" spans="1:8" hidden="1">
      <c r="A654" s="38">
        <v>654</v>
      </c>
      <c r="B654" s="39" t="s">
        <v>873</v>
      </c>
      <c r="C654" s="39" t="s">
        <v>529</v>
      </c>
      <c r="D654" s="35" t="s">
        <v>1078</v>
      </c>
      <c r="E654" s="33">
        <v>36</v>
      </c>
      <c r="F654" s="34" t="s">
        <v>1084</v>
      </c>
      <c r="G654" s="35" t="s">
        <v>1098</v>
      </c>
      <c r="H654" s="36" t="s">
        <v>1122</v>
      </c>
    </row>
    <row r="655" spans="1:8" hidden="1">
      <c r="A655" s="38">
        <v>655</v>
      </c>
      <c r="B655" s="39" t="s">
        <v>35</v>
      </c>
      <c r="C655" s="39" t="s">
        <v>530</v>
      </c>
      <c r="D655" s="35" t="s">
        <v>1078</v>
      </c>
      <c r="E655" s="33">
        <v>18</v>
      </c>
      <c r="F655" s="34" t="s">
        <v>1080</v>
      </c>
      <c r="G655" s="35" t="s">
        <v>1092</v>
      </c>
      <c r="H655" s="36" t="s">
        <v>1121</v>
      </c>
    </row>
    <row r="656" spans="1:8" hidden="1">
      <c r="A656" s="38">
        <v>656</v>
      </c>
      <c r="B656" s="39" t="s">
        <v>35</v>
      </c>
      <c r="C656" s="39" t="s">
        <v>531</v>
      </c>
      <c r="D656" s="35" t="s">
        <v>1078</v>
      </c>
      <c r="E656" s="33">
        <v>40</v>
      </c>
      <c r="F656" s="34" t="s">
        <v>1085</v>
      </c>
      <c r="G656" s="35" t="s">
        <v>1098</v>
      </c>
      <c r="H656" s="36" t="s">
        <v>1122</v>
      </c>
    </row>
    <row r="657" spans="1:8">
      <c r="A657" s="38">
        <v>657</v>
      </c>
      <c r="B657" s="39" t="s">
        <v>488</v>
      </c>
      <c r="C657" s="39" t="s">
        <v>532</v>
      </c>
      <c r="D657" s="35" t="s">
        <v>1077</v>
      </c>
      <c r="E657" s="33">
        <v>32</v>
      </c>
      <c r="F657" s="34" t="s">
        <v>1083</v>
      </c>
      <c r="G657" s="35" t="s">
        <v>1092</v>
      </c>
      <c r="H657" s="36" t="s">
        <v>1122</v>
      </c>
    </row>
    <row r="658" spans="1:8">
      <c r="A658" s="38">
        <v>658</v>
      </c>
      <c r="B658" s="39" t="s">
        <v>488</v>
      </c>
      <c r="C658" s="39" t="s">
        <v>533</v>
      </c>
      <c r="D658" s="35" t="s">
        <v>1077</v>
      </c>
      <c r="E658" s="33">
        <v>27</v>
      </c>
      <c r="F658" s="34" t="s">
        <v>1082</v>
      </c>
      <c r="G658" s="35" t="s">
        <v>1092</v>
      </c>
      <c r="H658" s="36" t="s">
        <v>1122</v>
      </c>
    </row>
    <row r="659" spans="1:8">
      <c r="A659" s="38">
        <v>659</v>
      </c>
      <c r="B659" s="39" t="s">
        <v>1001</v>
      </c>
      <c r="C659" s="39" t="s">
        <v>534</v>
      </c>
      <c r="D659" s="35" t="s">
        <v>1077</v>
      </c>
      <c r="E659" s="33">
        <v>49</v>
      </c>
      <c r="F659" s="34" t="s">
        <v>1086</v>
      </c>
      <c r="G659" s="35" t="s">
        <v>1092</v>
      </c>
      <c r="H659" s="36" t="s">
        <v>1122</v>
      </c>
    </row>
    <row r="660" spans="1:8">
      <c r="A660" s="38">
        <v>660</v>
      </c>
      <c r="B660" s="39" t="s">
        <v>432</v>
      </c>
      <c r="C660" s="39" t="s">
        <v>84</v>
      </c>
      <c r="D660" s="35" t="s">
        <v>1077</v>
      </c>
      <c r="E660" s="33">
        <v>26</v>
      </c>
      <c r="F660" s="34" t="s">
        <v>1082</v>
      </c>
      <c r="G660" s="35" t="s">
        <v>1092</v>
      </c>
      <c r="H660" s="36" t="s">
        <v>1122</v>
      </c>
    </row>
    <row r="661" spans="1:8" hidden="1">
      <c r="A661" s="38">
        <v>661</v>
      </c>
      <c r="B661" s="39" t="s">
        <v>35</v>
      </c>
      <c r="C661" s="39" t="s">
        <v>535</v>
      </c>
      <c r="D661" s="35" t="s">
        <v>1078</v>
      </c>
      <c r="E661" s="33">
        <v>25</v>
      </c>
      <c r="F661" s="34" t="s">
        <v>1082</v>
      </c>
      <c r="G661" s="35" t="s">
        <v>1094</v>
      </c>
      <c r="H661" s="36" t="s">
        <v>1123</v>
      </c>
    </row>
    <row r="662" spans="1:8" hidden="1">
      <c r="A662" s="38">
        <v>662</v>
      </c>
      <c r="B662" s="39" t="s">
        <v>872</v>
      </c>
      <c r="C662" s="39" t="s">
        <v>536</v>
      </c>
      <c r="D662" s="35" t="s">
        <v>1078</v>
      </c>
      <c r="E662" s="33">
        <v>12</v>
      </c>
      <c r="F662" s="34" t="s">
        <v>1079</v>
      </c>
      <c r="G662" s="35" t="s">
        <v>1095</v>
      </c>
      <c r="H662" s="36" t="s">
        <v>1121</v>
      </c>
    </row>
    <row r="663" spans="1:8" hidden="1">
      <c r="A663" s="38">
        <v>663</v>
      </c>
      <c r="B663" s="39" t="s">
        <v>874</v>
      </c>
      <c r="C663" s="39" t="s">
        <v>38</v>
      </c>
      <c r="D663" s="35" t="s">
        <v>1078</v>
      </c>
      <c r="E663" s="33">
        <v>36</v>
      </c>
      <c r="F663" s="34" t="s">
        <v>1084</v>
      </c>
      <c r="G663" s="35" t="s">
        <v>1092</v>
      </c>
      <c r="H663" s="36" t="s">
        <v>1123</v>
      </c>
    </row>
    <row r="664" spans="1:8" hidden="1">
      <c r="A664" s="38">
        <v>664</v>
      </c>
      <c r="B664" s="39" t="s">
        <v>1002</v>
      </c>
      <c r="C664" s="39" t="s">
        <v>537</v>
      </c>
      <c r="D664" s="35" t="s">
        <v>1078</v>
      </c>
      <c r="E664" s="33">
        <v>20</v>
      </c>
      <c r="F664" s="34" t="s">
        <v>1081</v>
      </c>
      <c r="G664" s="35" t="s">
        <v>1205</v>
      </c>
      <c r="H664" s="36" t="s">
        <v>1122</v>
      </c>
    </row>
    <row r="665" spans="1:8" hidden="1">
      <c r="A665" s="38">
        <v>665</v>
      </c>
      <c r="B665" s="39" t="s">
        <v>857</v>
      </c>
      <c r="C665" s="39" t="s">
        <v>82</v>
      </c>
      <c r="D665" s="35" t="s">
        <v>1078</v>
      </c>
      <c r="E665" s="33">
        <v>50</v>
      </c>
      <c r="F665" s="34" t="s">
        <v>1087</v>
      </c>
      <c r="G665" s="35" t="s">
        <v>1094</v>
      </c>
      <c r="H665" s="36" t="s">
        <v>1123</v>
      </c>
    </row>
    <row r="666" spans="1:8" hidden="1">
      <c r="A666" s="38">
        <v>666</v>
      </c>
      <c r="B666" s="39" t="s">
        <v>118</v>
      </c>
      <c r="C666" s="39" t="s">
        <v>24</v>
      </c>
      <c r="D666" s="35" t="s">
        <v>1078</v>
      </c>
      <c r="E666" s="33">
        <v>27</v>
      </c>
      <c r="F666" s="34" t="s">
        <v>1082</v>
      </c>
      <c r="G666" s="35" t="s">
        <v>1098</v>
      </c>
      <c r="H666" s="36" t="s">
        <v>1122</v>
      </c>
    </row>
    <row r="667" spans="1:8" hidden="1">
      <c r="A667" s="38">
        <v>667</v>
      </c>
      <c r="B667" s="39" t="s">
        <v>721</v>
      </c>
      <c r="C667" s="39" t="s">
        <v>538</v>
      </c>
      <c r="D667" s="35" t="s">
        <v>1078</v>
      </c>
      <c r="E667" s="33">
        <v>30</v>
      </c>
      <c r="F667" s="34" t="s">
        <v>1083</v>
      </c>
      <c r="G667" s="35" t="s">
        <v>1205</v>
      </c>
      <c r="H667" s="36" t="s">
        <v>1122</v>
      </c>
    </row>
    <row r="668" spans="1:8" hidden="1">
      <c r="A668" s="38">
        <v>668</v>
      </c>
      <c r="B668" s="39" t="s">
        <v>35</v>
      </c>
      <c r="C668" s="39" t="s">
        <v>539</v>
      </c>
      <c r="D668" s="35" t="s">
        <v>1078</v>
      </c>
      <c r="E668" s="33">
        <v>14</v>
      </c>
      <c r="F668" s="34" t="s">
        <v>1079</v>
      </c>
      <c r="G668" s="35" t="s">
        <v>1092</v>
      </c>
      <c r="H668" s="36" t="s">
        <v>1122</v>
      </c>
    </row>
    <row r="669" spans="1:8" hidden="1">
      <c r="A669" s="38">
        <v>669</v>
      </c>
      <c r="B669" s="39" t="s">
        <v>826</v>
      </c>
      <c r="C669" s="39" t="s">
        <v>540</v>
      </c>
      <c r="D669" s="35" t="s">
        <v>1078</v>
      </c>
      <c r="E669" s="33">
        <v>60</v>
      </c>
      <c r="F669" s="34" t="s">
        <v>1089</v>
      </c>
      <c r="G669" s="35" t="s">
        <v>1098</v>
      </c>
      <c r="H669" s="36" t="s">
        <v>1122</v>
      </c>
    </row>
    <row r="670" spans="1:8" hidden="1">
      <c r="A670" s="38">
        <v>670</v>
      </c>
      <c r="B670" s="39" t="s">
        <v>845</v>
      </c>
      <c r="C670" s="39" t="s">
        <v>541</v>
      </c>
      <c r="D670" s="35" t="s">
        <v>1078</v>
      </c>
      <c r="E670" s="33">
        <v>44</v>
      </c>
      <c r="F670" s="34" t="s">
        <v>1085</v>
      </c>
      <c r="G670" s="35" t="s">
        <v>1205</v>
      </c>
      <c r="H670" s="36" t="s">
        <v>1123</v>
      </c>
    </row>
    <row r="671" spans="1:8" hidden="1">
      <c r="A671" s="38">
        <v>671</v>
      </c>
      <c r="B671" s="39" t="s">
        <v>917</v>
      </c>
      <c r="C671" s="39" t="s">
        <v>542</v>
      </c>
      <c r="D671" s="35" t="s">
        <v>1078</v>
      </c>
      <c r="E671" s="33">
        <v>49</v>
      </c>
      <c r="F671" s="34" t="s">
        <v>1086</v>
      </c>
      <c r="G671" s="35" t="s">
        <v>1205</v>
      </c>
      <c r="H671" s="36" t="s">
        <v>1122</v>
      </c>
    </row>
    <row r="672" spans="1:8" hidden="1">
      <c r="A672" s="38">
        <v>672</v>
      </c>
      <c r="B672" s="39" t="s">
        <v>915</v>
      </c>
      <c r="C672" s="39" t="s">
        <v>543</v>
      </c>
      <c r="D672" s="35" t="s">
        <v>1078</v>
      </c>
      <c r="E672" s="33">
        <v>24</v>
      </c>
      <c r="F672" s="34" t="s">
        <v>1081</v>
      </c>
      <c r="G672" s="35" t="s">
        <v>1205</v>
      </c>
      <c r="H672" s="36" t="s">
        <v>1122</v>
      </c>
    </row>
    <row r="673" spans="1:8" hidden="1">
      <c r="A673" s="38">
        <v>673</v>
      </c>
      <c r="B673" s="39" t="s">
        <v>35</v>
      </c>
      <c r="C673" s="39" t="s">
        <v>214</v>
      </c>
      <c r="D673" s="35" t="s">
        <v>1078</v>
      </c>
      <c r="E673" s="33">
        <v>40</v>
      </c>
      <c r="F673" s="34" t="s">
        <v>1085</v>
      </c>
      <c r="G673" s="35" t="s">
        <v>1094</v>
      </c>
      <c r="H673" s="36" t="s">
        <v>1122</v>
      </c>
    </row>
    <row r="674" spans="1:8" hidden="1">
      <c r="A674" s="38">
        <v>674</v>
      </c>
      <c r="B674" s="39" t="s">
        <v>35</v>
      </c>
      <c r="C674" s="39" t="s">
        <v>544</v>
      </c>
      <c r="D674" s="35" t="s">
        <v>1078</v>
      </c>
      <c r="E674" s="33">
        <v>34</v>
      </c>
      <c r="F674" s="34" t="s">
        <v>1083</v>
      </c>
      <c r="G674" s="35" t="s">
        <v>1092</v>
      </c>
      <c r="H674" s="36" t="s">
        <v>1122</v>
      </c>
    </row>
    <row r="675" spans="1:8" hidden="1">
      <c r="A675" s="38">
        <v>675</v>
      </c>
      <c r="B675" s="39" t="s">
        <v>35</v>
      </c>
      <c r="C675" s="39" t="s">
        <v>545</v>
      </c>
      <c r="D675" s="35" t="s">
        <v>1078</v>
      </c>
      <c r="E675" s="33">
        <v>45</v>
      </c>
      <c r="F675" s="34" t="s">
        <v>1086</v>
      </c>
      <c r="G675" s="35" t="s">
        <v>1205</v>
      </c>
      <c r="H675" s="36" t="s">
        <v>1122</v>
      </c>
    </row>
    <row r="676" spans="1:8" hidden="1">
      <c r="A676" s="38">
        <v>676</v>
      </c>
      <c r="B676" s="39" t="s">
        <v>1003</v>
      </c>
      <c r="C676" s="39" t="s">
        <v>546</v>
      </c>
      <c r="D676" s="35" t="s">
        <v>1078</v>
      </c>
      <c r="E676" s="33">
        <v>19</v>
      </c>
      <c r="F676" s="34" t="s">
        <v>1080</v>
      </c>
      <c r="G676" s="35" t="s">
        <v>1092</v>
      </c>
      <c r="H676" s="36" t="s">
        <v>1122</v>
      </c>
    </row>
    <row r="677" spans="1:8" hidden="1">
      <c r="A677" s="38">
        <v>677</v>
      </c>
      <c r="B677" s="39" t="s">
        <v>1004</v>
      </c>
      <c r="C677" s="39" t="s">
        <v>547</v>
      </c>
      <c r="D677" s="35" t="s">
        <v>1078</v>
      </c>
      <c r="E677" s="33">
        <v>15</v>
      </c>
      <c r="F677" s="34" t="s">
        <v>1080</v>
      </c>
      <c r="G677" s="35" t="s">
        <v>1092</v>
      </c>
      <c r="H677" s="36" t="s">
        <v>1121</v>
      </c>
    </row>
    <row r="678" spans="1:8">
      <c r="A678" s="38">
        <v>678</v>
      </c>
      <c r="B678" s="39" t="s">
        <v>788</v>
      </c>
      <c r="C678" s="39" t="s">
        <v>320</v>
      </c>
      <c r="D678" s="35" t="s">
        <v>1077</v>
      </c>
      <c r="E678" s="33">
        <v>23</v>
      </c>
      <c r="F678" s="34" t="s">
        <v>1081</v>
      </c>
      <c r="G678" s="35" t="s">
        <v>1092</v>
      </c>
      <c r="H678" s="36" t="s">
        <v>1121</v>
      </c>
    </row>
    <row r="679" spans="1:8">
      <c r="A679" s="38">
        <v>679</v>
      </c>
      <c r="B679" s="39" t="s">
        <v>734</v>
      </c>
      <c r="C679" s="39" t="s">
        <v>548</v>
      </c>
      <c r="D679" s="35" t="s">
        <v>1077</v>
      </c>
      <c r="E679" s="33">
        <v>22</v>
      </c>
      <c r="F679" s="34" t="s">
        <v>1081</v>
      </c>
      <c r="G679" s="35" t="s">
        <v>1092</v>
      </c>
      <c r="H679" s="36" t="s">
        <v>1122</v>
      </c>
    </row>
    <row r="680" spans="1:8" hidden="1">
      <c r="A680" s="38">
        <v>680</v>
      </c>
      <c r="B680" s="39" t="s">
        <v>882</v>
      </c>
      <c r="C680" s="39" t="s">
        <v>549</v>
      </c>
      <c r="D680" s="35" t="s">
        <v>1078</v>
      </c>
      <c r="E680" s="33">
        <v>60</v>
      </c>
      <c r="F680" s="34" t="s">
        <v>1089</v>
      </c>
      <c r="G680" s="35" t="s">
        <v>1094</v>
      </c>
      <c r="H680" s="36" t="s">
        <v>1122</v>
      </c>
    </row>
    <row r="681" spans="1:8" hidden="1">
      <c r="A681" s="38">
        <v>681</v>
      </c>
      <c r="B681" s="39" t="s">
        <v>1005</v>
      </c>
      <c r="C681" s="39" t="s">
        <v>550</v>
      </c>
      <c r="D681" s="35" t="s">
        <v>1078</v>
      </c>
      <c r="E681" s="33">
        <v>22</v>
      </c>
      <c r="F681" s="34" t="s">
        <v>1081</v>
      </c>
      <c r="G681" s="35" t="s">
        <v>1092</v>
      </c>
      <c r="H681" s="36" t="s">
        <v>1121</v>
      </c>
    </row>
    <row r="682" spans="1:8" hidden="1">
      <c r="A682" s="38">
        <v>682</v>
      </c>
      <c r="B682" s="39" t="s">
        <v>1006</v>
      </c>
      <c r="C682" s="39" t="s">
        <v>551</v>
      </c>
      <c r="D682" s="35" t="s">
        <v>1078</v>
      </c>
      <c r="E682" s="33">
        <v>30</v>
      </c>
      <c r="F682" s="34" t="s">
        <v>1083</v>
      </c>
      <c r="G682" s="35" t="s">
        <v>1094</v>
      </c>
      <c r="H682" s="36" t="s">
        <v>1122</v>
      </c>
    </row>
    <row r="683" spans="1:8" hidden="1">
      <c r="A683" s="38">
        <v>683</v>
      </c>
      <c r="B683" s="39" t="s">
        <v>833</v>
      </c>
      <c r="C683" s="39" t="s">
        <v>552</v>
      </c>
      <c r="D683" s="35" t="s">
        <v>1078</v>
      </c>
      <c r="E683" s="33">
        <v>16</v>
      </c>
      <c r="F683" s="34" t="s">
        <v>1080</v>
      </c>
      <c r="G683" s="35" t="s">
        <v>1092</v>
      </c>
      <c r="H683" s="36" t="s">
        <v>1121</v>
      </c>
    </row>
    <row r="684" spans="1:8" hidden="1">
      <c r="A684" s="38">
        <v>684</v>
      </c>
      <c r="B684" s="39" t="s">
        <v>256</v>
      </c>
      <c r="C684" s="39" t="s">
        <v>553</v>
      </c>
      <c r="D684" s="35" t="s">
        <v>1078</v>
      </c>
      <c r="E684" s="33">
        <v>25</v>
      </c>
      <c r="F684" s="34" t="s">
        <v>1082</v>
      </c>
      <c r="G684" s="35" t="s">
        <v>1094</v>
      </c>
      <c r="H684" s="36" t="s">
        <v>1122</v>
      </c>
    </row>
    <row r="685" spans="1:8">
      <c r="A685" s="38">
        <v>685</v>
      </c>
      <c r="B685" s="39" t="s">
        <v>432</v>
      </c>
      <c r="C685" s="39" t="s">
        <v>554</v>
      </c>
      <c r="D685" s="35" t="s">
        <v>1077</v>
      </c>
      <c r="E685" s="33">
        <v>41</v>
      </c>
      <c r="F685" s="34" t="s">
        <v>1085</v>
      </c>
      <c r="G685" s="35" t="s">
        <v>1095</v>
      </c>
      <c r="H685" s="36" t="s">
        <v>1122</v>
      </c>
    </row>
    <row r="686" spans="1:8">
      <c r="A686" s="38">
        <v>686</v>
      </c>
      <c r="B686" s="39" t="s">
        <v>488</v>
      </c>
      <c r="C686" s="39" t="s">
        <v>555</v>
      </c>
      <c r="D686" s="35" t="s">
        <v>1077</v>
      </c>
      <c r="E686" s="33">
        <v>20</v>
      </c>
      <c r="F686" s="34" t="s">
        <v>1081</v>
      </c>
      <c r="G686" s="35" t="s">
        <v>1092</v>
      </c>
      <c r="H686" s="36" t="s">
        <v>1122</v>
      </c>
    </row>
    <row r="687" spans="1:8">
      <c r="A687" s="38">
        <v>687</v>
      </c>
      <c r="B687" s="39" t="s">
        <v>432</v>
      </c>
      <c r="C687" s="39" t="s">
        <v>88</v>
      </c>
      <c r="D687" s="35" t="s">
        <v>1077</v>
      </c>
      <c r="E687" s="33">
        <v>35</v>
      </c>
      <c r="F687" s="34" t="s">
        <v>1084</v>
      </c>
      <c r="G687" s="35" t="s">
        <v>1092</v>
      </c>
      <c r="H687" s="36" t="s">
        <v>1122</v>
      </c>
    </row>
    <row r="688" spans="1:8" hidden="1">
      <c r="A688" s="38">
        <v>688</v>
      </c>
      <c r="B688" s="39" t="s">
        <v>787</v>
      </c>
      <c r="C688" s="39" t="s">
        <v>38</v>
      </c>
      <c r="D688" s="35" t="s">
        <v>1078</v>
      </c>
      <c r="E688" s="33">
        <v>35</v>
      </c>
      <c r="F688" s="34" t="s">
        <v>1084</v>
      </c>
      <c r="G688" s="35" t="s">
        <v>1098</v>
      </c>
      <c r="H688" s="36" t="s">
        <v>1122</v>
      </c>
    </row>
    <row r="689" spans="1:8">
      <c r="A689" s="38">
        <v>689</v>
      </c>
      <c r="B689" s="39" t="s">
        <v>923</v>
      </c>
      <c r="C689" s="39" t="s">
        <v>556</v>
      </c>
      <c r="D689" s="35" t="s">
        <v>1077</v>
      </c>
      <c r="E689" s="33">
        <v>27</v>
      </c>
      <c r="F689" s="34" t="s">
        <v>1082</v>
      </c>
      <c r="G689" s="35" t="s">
        <v>1092</v>
      </c>
      <c r="H689" s="36" t="s">
        <v>1121</v>
      </c>
    </row>
    <row r="690" spans="1:8" hidden="1">
      <c r="A690" s="38">
        <v>690</v>
      </c>
      <c r="B690" s="39" t="s">
        <v>497</v>
      </c>
      <c r="C690" s="39" t="s">
        <v>420</v>
      </c>
      <c r="D690" s="35" t="s">
        <v>1078</v>
      </c>
      <c r="E690" s="33">
        <v>45</v>
      </c>
      <c r="F690" s="34" t="s">
        <v>1086</v>
      </c>
      <c r="G690" s="35" t="s">
        <v>1094</v>
      </c>
      <c r="H690" s="36" t="s">
        <v>1122</v>
      </c>
    </row>
    <row r="691" spans="1:8" hidden="1">
      <c r="A691" s="38">
        <v>691</v>
      </c>
      <c r="B691" s="39" t="s">
        <v>1007</v>
      </c>
      <c r="C691" s="39" t="s">
        <v>557</v>
      </c>
      <c r="D691" s="35" t="s">
        <v>1078</v>
      </c>
      <c r="E691" s="33">
        <v>22</v>
      </c>
      <c r="F691" s="34" t="s">
        <v>1081</v>
      </c>
      <c r="G691" s="35" t="s">
        <v>1094</v>
      </c>
      <c r="H691" s="36" t="s">
        <v>1122</v>
      </c>
    </row>
    <row r="692" spans="1:8" hidden="1">
      <c r="A692" s="38">
        <v>692</v>
      </c>
      <c r="B692" s="39" t="s">
        <v>1008</v>
      </c>
      <c r="C692" s="39" t="s">
        <v>558</v>
      </c>
      <c r="D692" s="35" t="s">
        <v>1078</v>
      </c>
      <c r="E692" s="33">
        <v>24</v>
      </c>
      <c r="F692" s="34" t="s">
        <v>1081</v>
      </c>
      <c r="G692" s="35" t="s">
        <v>1098</v>
      </c>
      <c r="H692" s="36" t="s">
        <v>1121</v>
      </c>
    </row>
    <row r="693" spans="1:8">
      <c r="A693" s="38">
        <v>693</v>
      </c>
      <c r="B693" s="39" t="s">
        <v>734</v>
      </c>
      <c r="C693" s="39" t="s">
        <v>84</v>
      </c>
      <c r="D693" s="35" t="s">
        <v>1077</v>
      </c>
      <c r="E693" s="33">
        <v>35</v>
      </c>
      <c r="F693" s="34" t="s">
        <v>1084</v>
      </c>
      <c r="G693" s="35" t="s">
        <v>1092</v>
      </c>
      <c r="H693" s="36" t="s">
        <v>1122</v>
      </c>
    </row>
    <row r="694" spans="1:8" hidden="1">
      <c r="A694" s="38">
        <v>694</v>
      </c>
      <c r="B694" s="39" t="s">
        <v>335</v>
      </c>
      <c r="C694" s="39" t="s">
        <v>24</v>
      </c>
      <c r="D694" s="35" t="s">
        <v>1078</v>
      </c>
      <c r="E694" s="33">
        <v>25</v>
      </c>
      <c r="F694" s="34" t="s">
        <v>1082</v>
      </c>
      <c r="G694" s="35" t="s">
        <v>1092</v>
      </c>
      <c r="H694" s="36" t="s">
        <v>1122</v>
      </c>
    </row>
    <row r="695" spans="1:8">
      <c r="A695" s="38">
        <v>695</v>
      </c>
      <c r="B695" s="39" t="s">
        <v>1009</v>
      </c>
      <c r="C695" s="39" t="s">
        <v>559</v>
      </c>
      <c r="D695" s="35" t="s">
        <v>1077</v>
      </c>
      <c r="E695" s="33">
        <v>22</v>
      </c>
      <c r="F695" s="34" t="s">
        <v>1081</v>
      </c>
      <c r="G695" s="35" t="s">
        <v>1092</v>
      </c>
      <c r="H695" s="36" t="s">
        <v>1122</v>
      </c>
    </row>
    <row r="696" spans="1:8">
      <c r="A696" s="38">
        <v>696</v>
      </c>
      <c r="B696" s="39" t="s">
        <v>796</v>
      </c>
      <c r="C696" s="39" t="s">
        <v>560</v>
      </c>
      <c r="D696" s="35" t="s">
        <v>1077</v>
      </c>
      <c r="E696" s="33">
        <v>28</v>
      </c>
      <c r="F696" s="34" t="s">
        <v>1082</v>
      </c>
      <c r="G696" s="35" t="s">
        <v>1092</v>
      </c>
      <c r="H696" s="36" t="s">
        <v>1122</v>
      </c>
    </row>
    <row r="697" spans="1:8">
      <c r="A697" s="38">
        <v>697</v>
      </c>
      <c r="B697" s="39" t="s">
        <v>788</v>
      </c>
      <c r="C697" s="39" t="s">
        <v>561</v>
      </c>
      <c r="D697" s="35" t="s">
        <v>1077</v>
      </c>
      <c r="E697" s="33">
        <v>20</v>
      </c>
      <c r="F697" s="34" t="s">
        <v>1081</v>
      </c>
      <c r="G697" s="35" t="s">
        <v>1092</v>
      </c>
      <c r="H697" s="36" t="s">
        <v>1122</v>
      </c>
    </row>
    <row r="698" spans="1:8" hidden="1">
      <c r="A698" s="38">
        <v>698</v>
      </c>
      <c r="B698" s="39" t="s">
        <v>335</v>
      </c>
      <c r="C698" s="39" t="s">
        <v>89</v>
      </c>
      <c r="D698" s="35" t="s">
        <v>1078</v>
      </c>
      <c r="E698" s="33">
        <v>27</v>
      </c>
      <c r="F698" s="34" t="s">
        <v>1082</v>
      </c>
      <c r="G698" s="35" t="s">
        <v>1094</v>
      </c>
      <c r="H698" s="36" t="s">
        <v>1121</v>
      </c>
    </row>
    <row r="699" spans="1:8">
      <c r="A699" s="38">
        <v>699</v>
      </c>
      <c r="B699" s="39" t="s">
        <v>1010</v>
      </c>
      <c r="C699" s="39" t="s">
        <v>562</v>
      </c>
      <c r="D699" s="35" t="s">
        <v>1077</v>
      </c>
      <c r="E699" s="33">
        <v>17</v>
      </c>
      <c r="F699" s="34" t="s">
        <v>1080</v>
      </c>
      <c r="G699" s="35" t="s">
        <v>1092</v>
      </c>
      <c r="H699" s="36" t="s">
        <v>1122</v>
      </c>
    </row>
    <row r="700" spans="1:8" hidden="1">
      <c r="A700" s="38">
        <v>700</v>
      </c>
      <c r="B700" s="39" t="s">
        <v>886</v>
      </c>
      <c r="C700" s="39" t="s">
        <v>563</v>
      </c>
      <c r="D700" s="35" t="s">
        <v>1078</v>
      </c>
      <c r="E700" s="33">
        <v>23</v>
      </c>
      <c r="F700" s="34" t="s">
        <v>1081</v>
      </c>
      <c r="G700" s="35" t="s">
        <v>1092</v>
      </c>
      <c r="H700" s="36" t="s">
        <v>1122</v>
      </c>
    </row>
    <row r="701" spans="1:8">
      <c r="A701" s="38">
        <v>701</v>
      </c>
      <c r="B701" s="39" t="s">
        <v>796</v>
      </c>
      <c r="C701" s="39" t="s">
        <v>564</v>
      </c>
      <c r="D701" s="35" t="s">
        <v>1077</v>
      </c>
      <c r="E701" s="33">
        <v>21</v>
      </c>
      <c r="F701" s="34" t="s">
        <v>1081</v>
      </c>
      <c r="G701" s="35" t="s">
        <v>1098</v>
      </c>
      <c r="H701" s="36" t="s">
        <v>1122</v>
      </c>
    </row>
    <row r="702" spans="1:8" hidden="1">
      <c r="A702" s="38">
        <v>702</v>
      </c>
      <c r="B702" s="39" t="s">
        <v>819</v>
      </c>
      <c r="C702" s="39" t="s">
        <v>565</v>
      </c>
      <c r="D702" s="35" t="s">
        <v>1078</v>
      </c>
      <c r="E702" s="33">
        <v>32</v>
      </c>
      <c r="F702" s="34" t="s">
        <v>1083</v>
      </c>
      <c r="G702" s="35" t="s">
        <v>1098</v>
      </c>
      <c r="H702" s="36" t="s">
        <v>1121</v>
      </c>
    </row>
    <row r="703" spans="1:8" hidden="1">
      <c r="A703" s="38">
        <v>703</v>
      </c>
      <c r="B703" s="39" t="s">
        <v>794</v>
      </c>
      <c r="C703" s="39" t="s">
        <v>420</v>
      </c>
      <c r="D703" s="35" t="s">
        <v>1078</v>
      </c>
      <c r="E703" s="33">
        <v>14</v>
      </c>
      <c r="F703" s="34" t="s">
        <v>1079</v>
      </c>
      <c r="G703" s="35" t="s">
        <v>1098</v>
      </c>
      <c r="H703" s="36" t="s">
        <v>1122</v>
      </c>
    </row>
    <row r="704" spans="1:8" hidden="1">
      <c r="A704" s="38">
        <v>704</v>
      </c>
      <c r="B704" s="39" t="s">
        <v>359</v>
      </c>
      <c r="C704" s="39" t="s">
        <v>566</v>
      </c>
      <c r="D704" s="35" t="s">
        <v>1078</v>
      </c>
      <c r="E704" s="33">
        <v>18</v>
      </c>
      <c r="F704" s="34" t="s">
        <v>1080</v>
      </c>
      <c r="G704" s="35" t="s">
        <v>1092</v>
      </c>
      <c r="H704" s="36" t="s">
        <v>1122</v>
      </c>
    </row>
    <row r="705" spans="1:8">
      <c r="A705" s="38">
        <v>705</v>
      </c>
      <c r="B705" s="39" t="s">
        <v>1011</v>
      </c>
      <c r="C705" s="39" t="s">
        <v>567</v>
      </c>
      <c r="D705" s="35" t="s">
        <v>1077</v>
      </c>
      <c r="E705" s="33">
        <v>25</v>
      </c>
      <c r="F705" s="34" t="s">
        <v>1082</v>
      </c>
      <c r="G705" s="35" t="s">
        <v>1094</v>
      </c>
      <c r="H705" s="36" t="s">
        <v>1122</v>
      </c>
    </row>
    <row r="706" spans="1:8">
      <c r="A706" s="38">
        <v>706</v>
      </c>
      <c r="B706" s="39" t="s">
        <v>788</v>
      </c>
      <c r="C706" s="39" t="s">
        <v>568</v>
      </c>
      <c r="D706" s="35" t="s">
        <v>1077</v>
      </c>
      <c r="E706" s="33">
        <v>28</v>
      </c>
      <c r="F706" s="34" t="s">
        <v>1082</v>
      </c>
      <c r="G706" s="35" t="s">
        <v>1092</v>
      </c>
      <c r="H706" s="36" t="s">
        <v>1122</v>
      </c>
    </row>
    <row r="707" spans="1:8">
      <c r="A707" s="38">
        <v>707</v>
      </c>
      <c r="B707" s="39" t="s">
        <v>358</v>
      </c>
      <c r="C707" s="39" t="s">
        <v>569</v>
      </c>
      <c r="D707" s="35" t="s">
        <v>1077</v>
      </c>
      <c r="E707" s="33">
        <v>16</v>
      </c>
      <c r="F707" s="34" t="s">
        <v>1080</v>
      </c>
      <c r="G707" s="35" t="s">
        <v>1098</v>
      </c>
      <c r="H707" s="36" t="s">
        <v>1122</v>
      </c>
    </row>
    <row r="708" spans="1:8">
      <c r="A708" s="38">
        <v>708</v>
      </c>
      <c r="B708" s="39" t="s">
        <v>796</v>
      </c>
      <c r="C708" s="39" t="s">
        <v>570</v>
      </c>
      <c r="D708" s="35" t="s">
        <v>1077</v>
      </c>
      <c r="E708" s="33">
        <v>22</v>
      </c>
      <c r="F708" s="34" t="s">
        <v>1081</v>
      </c>
      <c r="G708" s="35" t="s">
        <v>1092</v>
      </c>
      <c r="H708" s="36" t="s">
        <v>1122</v>
      </c>
    </row>
    <row r="709" spans="1:8">
      <c r="A709" s="38">
        <v>709</v>
      </c>
      <c r="B709" s="39" t="s">
        <v>734</v>
      </c>
      <c r="C709" s="39" t="s">
        <v>571</v>
      </c>
      <c r="D709" s="35" t="s">
        <v>1077</v>
      </c>
      <c r="E709" s="33">
        <v>28</v>
      </c>
      <c r="F709" s="34" t="s">
        <v>1082</v>
      </c>
      <c r="G709" s="35" t="s">
        <v>1092</v>
      </c>
      <c r="H709" s="36" t="s">
        <v>1122</v>
      </c>
    </row>
    <row r="710" spans="1:8">
      <c r="A710" s="38">
        <v>710</v>
      </c>
      <c r="B710" s="39" t="s">
        <v>1012</v>
      </c>
      <c r="C710" s="39" t="s">
        <v>572</v>
      </c>
      <c r="D710" s="35" t="s">
        <v>1077</v>
      </c>
      <c r="E710" s="33">
        <v>22</v>
      </c>
      <c r="F710" s="34" t="s">
        <v>1081</v>
      </c>
      <c r="G710" s="35" t="s">
        <v>1092</v>
      </c>
      <c r="H710" s="36" t="s">
        <v>1122</v>
      </c>
    </row>
    <row r="711" spans="1:8">
      <c r="A711" s="38">
        <v>711</v>
      </c>
      <c r="B711" s="39" t="s">
        <v>1013</v>
      </c>
      <c r="C711" s="39" t="s">
        <v>573</v>
      </c>
      <c r="D711" s="35" t="s">
        <v>1077</v>
      </c>
      <c r="E711" s="33">
        <v>18</v>
      </c>
      <c r="F711" s="34" t="s">
        <v>1080</v>
      </c>
      <c r="G711" s="35" t="s">
        <v>1098</v>
      </c>
      <c r="H711" s="36" t="s">
        <v>1122</v>
      </c>
    </row>
    <row r="712" spans="1:8">
      <c r="A712" s="38">
        <v>712</v>
      </c>
      <c r="B712" s="39" t="s">
        <v>1014</v>
      </c>
      <c r="C712" s="39" t="s">
        <v>574</v>
      </c>
      <c r="D712" s="35" t="s">
        <v>1077</v>
      </c>
      <c r="E712" s="33">
        <v>25</v>
      </c>
      <c r="F712" s="34" t="s">
        <v>1082</v>
      </c>
      <c r="G712" s="35" t="s">
        <v>1092</v>
      </c>
      <c r="H712" s="36" t="s">
        <v>1122</v>
      </c>
    </row>
    <row r="713" spans="1:8">
      <c r="A713" s="38">
        <v>713</v>
      </c>
      <c r="B713" s="39" t="s">
        <v>1015</v>
      </c>
      <c r="C713" s="39" t="s">
        <v>575</v>
      </c>
      <c r="D713" s="35" t="s">
        <v>1077</v>
      </c>
      <c r="E713" s="33">
        <v>18</v>
      </c>
      <c r="F713" s="34" t="s">
        <v>1080</v>
      </c>
      <c r="G713" s="35" t="s">
        <v>1098</v>
      </c>
      <c r="H713" s="36" t="s">
        <v>1123</v>
      </c>
    </row>
    <row r="714" spans="1:8">
      <c r="A714" s="38">
        <v>714</v>
      </c>
      <c r="B714" s="39" t="s">
        <v>1016</v>
      </c>
      <c r="C714" s="39" t="s">
        <v>576</v>
      </c>
      <c r="D714" s="35" t="s">
        <v>1077</v>
      </c>
      <c r="E714" s="33">
        <v>29</v>
      </c>
      <c r="F714" s="34" t="s">
        <v>1082</v>
      </c>
      <c r="G714" s="35" t="s">
        <v>1092</v>
      </c>
      <c r="H714" s="36" t="s">
        <v>1121</v>
      </c>
    </row>
    <row r="715" spans="1:8">
      <c r="A715" s="38">
        <v>715</v>
      </c>
      <c r="B715" s="39" t="s">
        <v>1017</v>
      </c>
      <c r="C715" s="39" t="s">
        <v>577</v>
      </c>
      <c r="D715" s="35" t="s">
        <v>1077</v>
      </c>
      <c r="E715" s="33">
        <v>19</v>
      </c>
      <c r="F715" s="34" t="s">
        <v>1080</v>
      </c>
      <c r="G715" s="35" t="s">
        <v>1092</v>
      </c>
      <c r="H715" s="36" t="s">
        <v>1122</v>
      </c>
    </row>
    <row r="716" spans="1:8">
      <c r="A716" s="38">
        <v>716</v>
      </c>
      <c r="B716" s="39" t="s">
        <v>1018</v>
      </c>
      <c r="C716" s="39" t="s">
        <v>578</v>
      </c>
      <c r="D716" s="35" t="s">
        <v>1077</v>
      </c>
      <c r="E716" s="33">
        <v>20</v>
      </c>
      <c r="F716" s="34" t="s">
        <v>1081</v>
      </c>
      <c r="G716" s="35" t="s">
        <v>1092</v>
      </c>
      <c r="H716" s="36" t="s">
        <v>1122</v>
      </c>
    </row>
    <row r="717" spans="1:8">
      <c r="A717" s="38">
        <v>717</v>
      </c>
      <c r="B717" s="39" t="s">
        <v>1019</v>
      </c>
      <c r="C717" s="39" t="s">
        <v>579</v>
      </c>
      <c r="D717" s="35" t="s">
        <v>1077</v>
      </c>
      <c r="E717" s="33">
        <v>67</v>
      </c>
      <c r="F717" s="34" t="s">
        <v>1090</v>
      </c>
      <c r="G717" s="35" t="s">
        <v>1092</v>
      </c>
      <c r="H717" s="36" t="s">
        <v>1121</v>
      </c>
    </row>
    <row r="718" spans="1:8">
      <c r="A718" s="38">
        <v>718</v>
      </c>
      <c r="B718" s="39" t="s">
        <v>1020</v>
      </c>
      <c r="C718" s="39" t="s">
        <v>580</v>
      </c>
      <c r="D718" s="35" t="s">
        <v>1077</v>
      </c>
      <c r="E718" s="33">
        <v>38</v>
      </c>
      <c r="F718" s="34" t="s">
        <v>1084</v>
      </c>
      <c r="G718" s="35" t="s">
        <v>1092</v>
      </c>
      <c r="H718" s="36" t="s">
        <v>1122</v>
      </c>
    </row>
    <row r="719" spans="1:8">
      <c r="A719" s="38">
        <v>719</v>
      </c>
      <c r="B719" s="39" t="s">
        <v>1021</v>
      </c>
      <c r="C719" s="39" t="s">
        <v>581</v>
      </c>
      <c r="D719" s="35" t="s">
        <v>1077</v>
      </c>
      <c r="E719" s="33">
        <v>31</v>
      </c>
      <c r="F719" s="34" t="s">
        <v>1083</v>
      </c>
      <c r="G719" s="35" t="s">
        <v>1092</v>
      </c>
      <c r="H719" s="36" t="s">
        <v>1122</v>
      </c>
    </row>
    <row r="720" spans="1:8" hidden="1">
      <c r="A720" s="38">
        <v>720</v>
      </c>
      <c r="B720" s="39" t="s">
        <v>256</v>
      </c>
      <c r="C720" s="39" t="s">
        <v>27</v>
      </c>
      <c r="D720" s="35" t="s">
        <v>1078</v>
      </c>
      <c r="G720" s="35" t="s">
        <v>1094</v>
      </c>
      <c r="H720" s="36" t="s">
        <v>1123</v>
      </c>
    </row>
    <row r="721" spans="1:8">
      <c r="A721" s="38">
        <v>721</v>
      </c>
      <c r="B721" s="39" t="s">
        <v>788</v>
      </c>
      <c r="C721" s="39" t="s">
        <v>582</v>
      </c>
      <c r="D721" s="35" t="s">
        <v>1077</v>
      </c>
      <c r="E721" s="33">
        <v>30</v>
      </c>
      <c r="F721" s="34" t="s">
        <v>1083</v>
      </c>
      <c r="G721" s="35" t="s">
        <v>1095</v>
      </c>
      <c r="H721" s="36" t="s">
        <v>1122</v>
      </c>
    </row>
    <row r="722" spans="1:8">
      <c r="A722" s="38">
        <v>722</v>
      </c>
      <c r="B722" s="39" t="s">
        <v>972</v>
      </c>
      <c r="C722" s="39" t="s">
        <v>583</v>
      </c>
      <c r="D722" s="35" t="s">
        <v>1077</v>
      </c>
      <c r="E722" s="33">
        <v>48</v>
      </c>
      <c r="F722" s="34" t="s">
        <v>1086</v>
      </c>
      <c r="G722" s="35" t="s">
        <v>1094</v>
      </c>
      <c r="H722" s="36" t="s">
        <v>1122</v>
      </c>
    </row>
    <row r="723" spans="1:8" hidden="1">
      <c r="A723" s="38">
        <v>723</v>
      </c>
      <c r="B723" s="39" t="s">
        <v>1022</v>
      </c>
      <c r="C723" s="39" t="s">
        <v>584</v>
      </c>
      <c r="D723" s="35" t="s">
        <v>1078</v>
      </c>
      <c r="E723" s="33">
        <v>20</v>
      </c>
      <c r="F723" s="34" t="s">
        <v>1081</v>
      </c>
      <c r="G723" s="35" t="s">
        <v>1098</v>
      </c>
      <c r="H723" s="36" t="s">
        <v>1122</v>
      </c>
    </row>
    <row r="724" spans="1:8" hidden="1">
      <c r="A724" s="38">
        <v>724</v>
      </c>
      <c r="B724" s="39" t="s">
        <v>1023</v>
      </c>
      <c r="C724" s="39" t="s">
        <v>35</v>
      </c>
      <c r="D724" s="35" t="s">
        <v>1078</v>
      </c>
      <c r="E724" s="33">
        <v>60</v>
      </c>
      <c r="F724" s="34" t="s">
        <v>1089</v>
      </c>
      <c r="G724" s="35" t="s">
        <v>1094</v>
      </c>
      <c r="H724" s="36" t="s">
        <v>1121</v>
      </c>
    </row>
    <row r="725" spans="1:8" hidden="1">
      <c r="A725" s="38">
        <v>725</v>
      </c>
      <c r="B725" s="39" t="s">
        <v>35</v>
      </c>
      <c r="C725" s="39" t="s">
        <v>256</v>
      </c>
      <c r="D725" s="35" t="s">
        <v>1078</v>
      </c>
      <c r="E725" s="33">
        <v>25</v>
      </c>
      <c r="F725" s="34" t="s">
        <v>1082</v>
      </c>
      <c r="G725" s="35" t="s">
        <v>1095</v>
      </c>
      <c r="H725" s="36" t="s">
        <v>1122</v>
      </c>
    </row>
    <row r="726" spans="1:8" hidden="1">
      <c r="A726" s="38">
        <v>726</v>
      </c>
      <c r="B726" s="39" t="s">
        <v>35</v>
      </c>
      <c r="C726" s="39" t="s">
        <v>585</v>
      </c>
      <c r="D726" s="35" t="s">
        <v>1078</v>
      </c>
      <c r="E726" s="33">
        <v>21</v>
      </c>
      <c r="F726" s="34" t="s">
        <v>1081</v>
      </c>
      <c r="G726" s="35" t="s">
        <v>1094</v>
      </c>
      <c r="H726" s="36" t="s">
        <v>1121</v>
      </c>
    </row>
    <row r="727" spans="1:8">
      <c r="A727" s="38">
        <v>727</v>
      </c>
      <c r="B727" s="39" t="s">
        <v>796</v>
      </c>
      <c r="C727" s="39" t="s">
        <v>586</v>
      </c>
      <c r="D727" s="35" t="s">
        <v>1077</v>
      </c>
      <c r="E727" s="33">
        <v>12</v>
      </c>
      <c r="F727" s="34" t="s">
        <v>1079</v>
      </c>
      <c r="G727" s="35" t="s">
        <v>1092</v>
      </c>
      <c r="H727" s="36" t="s">
        <v>1121</v>
      </c>
    </row>
    <row r="728" spans="1:8" hidden="1">
      <c r="A728" s="38">
        <v>728</v>
      </c>
      <c r="B728" s="39" t="s">
        <v>886</v>
      </c>
      <c r="C728" s="39" t="s">
        <v>256</v>
      </c>
      <c r="D728" s="35" t="s">
        <v>1078</v>
      </c>
      <c r="E728" s="33">
        <v>48</v>
      </c>
      <c r="F728" s="34" t="s">
        <v>1086</v>
      </c>
      <c r="G728" s="35" t="s">
        <v>1092</v>
      </c>
      <c r="H728" s="36" t="s">
        <v>1122</v>
      </c>
    </row>
    <row r="729" spans="1:8" hidden="1">
      <c r="A729" s="38">
        <v>729</v>
      </c>
      <c r="B729" s="39" t="s">
        <v>912</v>
      </c>
      <c r="C729" s="39" t="s">
        <v>587</v>
      </c>
      <c r="D729" s="35" t="s">
        <v>1078</v>
      </c>
      <c r="E729" s="33">
        <v>40</v>
      </c>
      <c r="F729" s="34" t="s">
        <v>1085</v>
      </c>
      <c r="G729" s="35" t="s">
        <v>1098</v>
      </c>
      <c r="H729" s="36" t="s">
        <v>1122</v>
      </c>
    </row>
    <row r="730" spans="1:8" hidden="1">
      <c r="A730" s="38">
        <v>730</v>
      </c>
      <c r="B730" s="39" t="s">
        <v>818</v>
      </c>
      <c r="C730" s="39" t="s">
        <v>588</v>
      </c>
      <c r="D730" s="35" t="s">
        <v>1078</v>
      </c>
      <c r="E730" s="33">
        <v>23</v>
      </c>
      <c r="F730" s="34" t="s">
        <v>1081</v>
      </c>
      <c r="G730" s="35" t="s">
        <v>1092</v>
      </c>
      <c r="H730" s="36" t="s">
        <v>1122</v>
      </c>
    </row>
    <row r="731" spans="1:8">
      <c r="A731" s="38">
        <v>731</v>
      </c>
      <c r="B731" s="39" t="s">
        <v>788</v>
      </c>
      <c r="C731" s="39" t="s">
        <v>589</v>
      </c>
      <c r="D731" s="35" t="s">
        <v>1077</v>
      </c>
      <c r="E731" s="33">
        <v>36</v>
      </c>
      <c r="F731" s="34" t="s">
        <v>1084</v>
      </c>
      <c r="G731" s="35" t="s">
        <v>1092</v>
      </c>
      <c r="H731" s="36" t="s">
        <v>1121</v>
      </c>
    </row>
    <row r="732" spans="1:8">
      <c r="A732" s="38">
        <v>732</v>
      </c>
      <c r="B732" s="39" t="s">
        <v>860</v>
      </c>
      <c r="C732" s="39" t="s">
        <v>590</v>
      </c>
      <c r="D732" s="35" t="s">
        <v>1077</v>
      </c>
      <c r="E732" s="33">
        <v>22</v>
      </c>
      <c r="F732" s="34" t="s">
        <v>1081</v>
      </c>
      <c r="G732" s="35" t="s">
        <v>1092</v>
      </c>
      <c r="H732" s="36" t="s">
        <v>1122</v>
      </c>
    </row>
    <row r="733" spans="1:8" hidden="1">
      <c r="A733" s="38">
        <v>733</v>
      </c>
      <c r="B733" s="39" t="s">
        <v>911</v>
      </c>
      <c r="C733" s="39" t="s">
        <v>591</v>
      </c>
      <c r="D733" s="35" t="s">
        <v>1078</v>
      </c>
      <c r="E733" s="33">
        <v>18</v>
      </c>
      <c r="F733" s="34" t="s">
        <v>1080</v>
      </c>
      <c r="G733" s="35" t="s">
        <v>1098</v>
      </c>
      <c r="H733" s="36" t="s">
        <v>1122</v>
      </c>
    </row>
    <row r="734" spans="1:8" hidden="1">
      <c r="A734" s="38">
        <v>734</v>
      </c>
      <c r="B734" s="39" t="s">
        <v>944</v>
      </c>
      <c r="C734" s="39" t="s">
        <v>592</v>
      </c>
      <c r="D734" s="35" t="s">
        <v>1078</v>
      </c>
      <c r="E734" s="33">
        <v>30</v>
      </c>
      <c r="F734" s="34" t="s">
        <v>1083</v>
      </c>
      <c r="G734" s="35" t="s">
        <v>1205</v>
      </c>
      <c r="H734" s="36" t="s">
        <v>1122</v>
      </c>
    </row>
    <row r="735" spans="1:8" hidden="1">
      <c r="A735" s="38">
        <v>735</v>
      </c>
      <c r="B735" s="39" t="s">
        <v>871</v>
      </c>
      <c r="C735" s="39" t="s">
        <v>256</v>
      </c>
      <c r="D735" s="35" t="s">
        <v>1078</v>
      </c>
      <c r="E735" s="33">
        <v>35</v>
      </c>
      <c r="F735" s="34" t="s">
        <v>1084</v>
      </c>
      <c r="G735" s="35" t="s">
        <v>1205</v>
      </c>
      <c r="H735" s="36" t="s">
        <v>1122</v>
      </c>
    </row>
    <row r="736" spans="1:8" hidden="1">
      <c r="A736" s="38">
        <v>736</v>
      </c>
      <c r="B736" s="39" t="s">
        <v>35</v>
      </c>
      <c r="C736" s="39" t="s">
        <v>593</v>
      </c>
      <c r="D736" s="35" t="s">
        <v>1078</v>
      </c>
      <c r="E736" s="33">
        <v>16</v>
      </c>
      <c r="F736" s="34" t="s">
        <v>1080</v>
      </c>
      <c r="G736" s="35" t="s">
        <v>1092</v>
      </c>
      <c r="H736" s="36" t="s">
        <v>1122</v>
      </c>
    </row>
    <row r="737" spans="1:8" hidden="1">
      <c r="A737" s="38">
        <v>737</v>
      </c>
      <c r="B737" s="39" t="s">
        <v>35</v>
      </c>
      <c r="C737" s="39" t="s">
        <v>594</v>
      </c>
      <c r="D737" s="35" t="s">
        <v>1078</v>
      </c>
      <c r="E737" s="33">
        <v>20</v>
      </c>
      <c r="F737" s="34" t="s">
        <v>1081</v>
      </c>
      <c r="G737" s="35" t="s">
        <v>1092</v>
      </c>
      <c r="H737" s="36" t="s">
        <v>1122</v>
      </c>
    </row>
    <row r="738" spans="1:8">
      <c r="A738" s="38">
        <v>738</v>
      </c>
      <c r="B738" s="39" t="s">
        <v>796</v>
      </c>
      <c r="C738" s="39" t="s">
        <v>595</v>
      </c>
      <c r="D738" s="35" t="s">
        <v>1077</v>
      </c>
      <c r="E738" s="33">
        <v>11</v>
      </c>
      <c r="F738" s="34" t="s">
        <v>1079</v>
      </c>
      <c r="G738" s="35" t="s">
        <v>1092</v>
      </c>
      <c r="H738" s="36" t="s">
        <v>1122</v>
      </c>
    </row>
    <row r="739" spans="1:8" hidden="1">
      <c r="A739" s="38">
        <v>739</v>
      </c>
      <c r="B739" s="39" t="s">
        <v>80</v>
      </c>
      <c r="C739" s="39" t="s">
        <v>405</v>
      </c>
      <c r="D739" s="35" t="s">
        <v>1078</v>
      </c>
      <c r="E739" s="33">
        <v>25</v>
      </c>
      <c r="F739" s="34" t="s">
        <v>1082</v>
      </c>
      <c r="G739" s="35" t="s">
        <v>1092</v>
      </c>
      <c r="H739" s="36" t="s">
        <v>1122</v>
      </c>
    </row>
    <row r="740" spans="1:8">
      <c r="A740" s="38">
        <v>740</v>
      </c>
      <c r="B740" s="39" t="s">
        <v>796</v>
      </c>
      <c r="C740" s="39" t="s">
        <v>596</v>
      </c>
      <c r="D740" s="35" t="s">
        <v>1077</v>
      </c>
      <c r="E740" s="33">
        <v>18</v>
      </c>
      <c r="F740" s="34" t="s">
        <v>1080</v>
      </c>
      <c r="G740" s="35" t="s">
        <v>1092</v>
      </c>
      <c r="H740" s="36" t="s">
        <v>1122</v>
      </c>
    </row>
    <row r="741" spans="1:8" hidden="1">
      <c r="A741" s="38">
        <v>741</v>
      </c>
      <c r="B741" s="39" t="s">
        <v>181</v>
      </c>
      <c r="C741" s="39" t="s">
        <v>222</v>
      </c>
      <c r="D741" s="35" t="s">
        <v>1078</v>
      </c>
      <c r="E741" s="33">
        <v>50</v>
      </c>
      <c r="F741" s="34" t="s">
        <v>1087</v>
      </c>
      <c r="G741" s="35" t="s">
        <v>1094</v>
      </c>
      <c r="H741" s="36" t="s">
        <v>1122</v>
      </c>
    </row>
    <row r="742" spans="1:8">
      <c r="A742" s="38">
        <v>742</v>
      </c>
      <c r="B742" s="39" t="s">
        <v>432</v>
      </c>
      <c r="C742" s="39" t="s">
        <v>597</v>
      </c>
      <c r="D742" s="35" t="s">
        <v>1077</v>
      </c>
      <c r="E742" s="33">
        <v>16</v>
      </c>
      <c r="F742" s="34" t="s">
        <v>1080</v>
      </c>
      <c r="G742" s="35" t="s">
        <v>1092</v>
      </c>
      <c r="H742" s="36" t="s">
        <v>1122</v>
      </c>
    </row>
    <row r="743" spans="1:8" hidden="1">
      <c r="A743" s="38">
        <v>743</v>
      </c>
      <c r="B743" s="39" t="s">
        <v>721</v>
      </c>
      <c r="C743" s="39" t="s">
        <v>405</v>
      </c>
      <c r="D743" s="35" t="s">
        <v>1078</v>
      </c>
      <c r="E743" s="33">
        <v>14</v>
      </c>
      <c r="F743" s="34" t="s">
        <v>1079</v>
      </c>
      <c r="G743" s="35" t="s">
        <v>1092</v>
      </c>
      <c r="H743" s="36" t="s">
        <v>1122</v>
      </c>
    </row>
    <row r="744" spans="1:8" hidden="1">
      <c r="A744" s="38">
        <v>744</v>
      </c>
      <c r="B744" s="39" t="s">
        <v>1024</v>
      </c>
      <c r="C744" s="39" t="s">
        <v>302</v>
      </c>
      <c r="D744" s="35" t="s">
        <v>1078</v>
      </c>
      <c r="E744" s="33">
        <v>18</v>
      </c>
      <c r="F744" s="34" t="s">
        <v>1080</v>
      </c>
      <c r="G744" s="35" t="s">
        <v>1098</v>
      </c>
      <c r="H744" s="36" t="s">
        <v>1122</v>
      </c>
    </row>
    <row r="745" spans="1:8" hidden="1">
      <c r="A745" s="38">
        <v>745</v>
      </c>
      <c r="B745" s="39" t="s">
        <v>191</v>
      </c>
      <c r="C745" s="39" t="s">
        <v>598</v>
      </c>
      <c r="D745" s="35" t="s">
        <v>1078</v>
      </c>
      <c r="E745" s="33">
        <v>30</v>
      </c>
      <c r="F745" s="34" t="s">
        <v>1083</v>
      </c>
      <c r="G745" s="35" t="s">
        <v>1092</v>
      </c>
      <c r="H745" s="36" t="s">
        <v>1122</v>
      </c>
    </row>
    <row r="746" spans="1:8" hidden="1">
      <c r="A746" s="38">
        <v>746</v>
      </c>
      <c r="B746" s="39" t="s">
        <v>1025</v>
      </c>
      <c r="C746" s="39" t="s">
        <v>599</v>
      </c>
      <c r="D746" s="35" t="s">
        <v>1078</v>
      </c>
      <c r="E746" s="33">
        <v>17</v>
      </c>
      <c r="F746" s="34" t="s">
        <v>1080</v>
      </c>
      <c r="G746" s="35" t="s">
        <v>1094</v>
      </c>
      <c r="H746" s="36" t="s">
        <v>1122</v>
      </c>
    </row>
    <row r="747" spans="1:8">
      <c r="A747" s="38">
        <v>747</v>
      </c>
      <c r="B747" s="39" t="s">
        <v>432</v>
      </c>
      <c r="C747" s="39" t="s">
        <v>600</v>
      </c>
      <c r="D747" s="35" t="s">
        <v>1077</v>
      </c>
      <c r="E747" s="33">
        <v>50</v>
      </c>
      <c r="F747" s="34" t="s">
        <v>1087</v>
      </c>
      <c r="G747" s="35" t="s">
        <v>1094</v>
      </c>
      <c r="H747" s="36" t="s">
        <v>1122</v>
      </c>
    </row>
    <row r="748" spans="1:8" hidden="1">
      <c r="A748" s="38">
        <v>748</v>
      </c>
      <c r="B748" s="39" t="s">
        <v>843</v>
      </c>
      <c r="C748" s="39" t="s">
        <v>272</v>
      </c>
      <c r="D748" s="35" t="s">
        <v>1078</v>
      </c>
      <c r="E748" s="33">
        <v>28</v>
      </c>
      <c r="F748" s="34" t="s">
        <v>1082</v>
      </c>
      <c r="G748" s="35" t="s">
        <v>1205</v>
      </c>
      <c r="H748" s="36" t="s">
        <v>1123</v>
      </c>
    </row>
    <row r="749" spans="1:8" hidden="1">
      <c r="A749" s="38">
        <v>749</v>
      </c>
      <c r="B749" s="39" t="s">
        <v>1026</v>
      </c>
      <c r="C749" s="39" t="s">
        <v>89</v>
      </c>
      <c r="D749" s="35" t="s">
        <v>1078</v>
      </c>
      <c r="E749" s="33">
        <v>24</v>
      </c>
      <c r="F749" s="34" t="s">
        <v>1081</v>
      </c>
      <c r="G749" s="35" t="s">
        <v>1094</v>
      </c>
      <c r="H749" s="36" t="s">
        <v>1121</v>
      </c>
    </row>
    <row r="750" spans="1:8">
      <c r="A750" s="38">
        <v>750</v>
      </c>
      <c r="B750" s="39" t="s">
        <v>807</v>
      </c>
      <c r="C750" s="39" t="s">
        <v>60</v>
      </c>
      <c r="D750" s="35" t="s">
        <v>1077</v>
      </c>
      <c r="E750" s="33">
        <v>24</v>
      </c>
      <c r="F750" s="34" t="s">
        <v>1081</v>
      </c>
      <c r="G750" s="35" t="s">
        <v>1098</v>
      </c>
      <c r="H750" s="36" t="s">
        <v>1122</v>
      </c>
    </row>
    <row r="751" spans="1:8" hidden="1">
      <c r="A751" s="38">
        <v>751</v>
      </c>
      <c r="B751" s="39" t="s">
        <v>1027</v>
      </c>
      <c r="C751" s="39" t="s">
        <v>256</v>
      </c>
      <c r="D751" s="35" t="s">
        <v>1078</v>
      </c>
      <c r="E751" s="33">
        <v>26</v>
      </c>
      <c r="F751" s="34" t="s">
        <v>1082</v>
      </c>
      <c r="G751" s="35" t="s">
        <v>1094</v>
      </c>
      <c r="H751" s="36" t="s">
        <v>1122</v>
      </c>
    </row>
    <row r="752" spans="1:8">
      <c r="A752" s="38">
        <v>752</v>
      </c>
      <c r="B752" s="39" t="s">
        <v>796</v>
      </c>
      <c r="C752" s="39" t="s">
        <v>601</v>
      </c>
      <c r="D752" s="35" t="s">
        <v>1077</v>
      </c>
      <c r="E752" s="33">
        <v>35</v>
      </c>
      <c r="F752" s="34" t="s">
        <v>1084</v>
      </c>
      <c r="G752" s="35" t="s">
        <v>1092</v>
      </c>
      <c r="H752" s="36" t="s">
        <v>1122</v>
      </c>
    </row>
    <row r="753" spans="1:8">
      <c r="A753" s="38">
        <v>753</v>
      </c>
      <c r="B753" s="39" t="s">
        <v>409</v>
      </c>
      <c r="C753" s="39" t="s">
        <v>602</v>
      </c>
      <c r="D753" s="35" t="s">
        <v>1077</v>
      </c>
      <c r="E753" s="33">
        <v>30</v>
      </c>
      <c r="F753" s="34" t="s">
        <v>1083</v>
      </c>
      <c r="G753" s="35" t="s">
        <v>1094</v>
      </c>
      <c r="H753" s="36" t="s">
        <v>1121</v>
      </c>
    </row>
    <row r="754" spans="1:8">
      <c r="A754" s="38">
        <v>754</v>
      </c>
      <c r="B754" s="39" t="s">
        <v>1028</v>
      </c>
      <c r="C754" s="39" t="s">
        <v>603</v>
      </c>
      <c r="D754" s="35" t="s">
        <v>1077</v>
      </c>
      <c r="E754" s="33">
        <v>41</v>
      </c>
      <c r="F754" s="34" t="s">
        <v>1085</v>
      </c>
      <c r="G754" s="35" t="s">
        <v>1094</v>
      </c>
      <c r="H754" s="36" t="s">
        <v>1122</v>
      </c>
    </row>
    <row r="755" spans="1:8">
      <c r="A755" s="38">
        <v>755</v>
      </c>
      <c r="B755" s="39" t="s">
        <v>861</v>
      </c>
      <c r="C755" s="39" t="s">
        <v>604</v>
      </c>
      <c r="D755" s="35" t="s">
        <v>1077</v>
      </c>
      <c r="E755" s="33">
        <v>20</v>
      </c>
      <c r="F755" s="34" t="s">
        <v>1081</v>
      </c>
      <c r="G755" s="35" t="s">
        <v>1092</v>
      </c>
      <c r="H755" s="36" t="s">
        <v>1122</v>
      </c>
    </row>
    <row r="756" spans="1:8">
      <c r="A756" s="38">
        <v>756</v>
      </c>
      <c r="B756" s="39" t="s">
        <v>432</v>
      </c>
      <c r="C756" s="39" t="s">
        <v>407</v>
      </c>
      <c r="D756" s="35" t="s">
        <v>1077</v>
      </c>
      <c r="E756" s="33">
        <v>24</v>
      </c>
      <c r="F756" s="34" t="s">
        <v>1081</v>
      </c>
      <c r="G756" s="35" t="s">
        <v>1092</v>
      </c>
      <c r="H756" s="36" t="s">
        <v>1121</v>
      </c>
    </row>
    <row r="757" spans="1:8">
      <c r="A757" s="38">
        <v>757</v>
      </c>
      <c r="B757" s="39" t="s">
        <v>397</v>
      </c>
      <c r="C757" s="39" t="s">
        <v>605</v>
      </c>
      <c r="D757" s="35" t="s">
        <v>1077</v>
      </c>
      <c r="E757" s="33">
        <v>44</v>
      </c>
      <c r="F757" s="34" t="s">
        <v>1085</v>
      </c>
      <c r="G757" s="35" t="s">
        <v>1098</v>
      </c>
      <c r="H757" s="36" t="s">
        <v>1121</v>
      </c>
    </row>
    <row r="758" spans="1:8" hidden="1">
      <c r="A758" s="38">
        <v>758</v>
      </c>
      <c r="B758" s="39" t="s">
        <v>35</v>
      </c>
      <c r="C758" s="39" t="s">
        <v>606</v>
      </c>
      <c r="D758" s="35" t="s">
        <v>1078</v>
      </c>
      <c r="E758" s="33">
        <v>22</v>
      </c>
      <c r="F758" s="34" t="s">
        <v>1081</v>
      </c>
      <c r="G758" s="35" t="s">
        <v>1205</v>
      </c>
      <c r="H758" s="36" t="s">
        <v>1122</v>
      </c>
    </row>
    <row r="759" spans="1:8" hidden="1">
      <c r="A759" s="38">
        <v>759</v>
      </c>
      <c r="B759" s="39" t="s">
        <v>792</v>
      </c>
      <c r="C759" s="39" t="s">
        <v>40</v>
      </c>
      <c r="D759" s="35" t="s">
        <v>1078</v>
      </c>
      <c r="E759" s="33">
        <v>35</v>
      </c>
      <c r="F759" s="34" t="s">
        <v>1084</v>
      </c>
      <c r="G759" s="35" t="s">
        <v>1094</v>
      </c>
      <c r="H759" s="36" t="s">
        <v>1122</v>
      </c>
    </row>
    <row r="760" spans="1:8">
      <c r="A760" s="38">
        <v>760</v>
      </c>
      <c r="B760" s="39" t="s">
        <v>1029</v>
      </c>
      <c r="C760" s="39" t="s">
        <v>607</v>
      </c>
      <c r="D760" s="35" t="s">
        <v>1077</v>
      </c>
      <c r="E760" s="33">
        <v>25</v>
      </c>
      <c r="F760" s="34" t="s">
        <v>1082</v>
      </c>
      <c r="G760" s="35" t="s">
        <v>1092</v>
      </c>
      <c r="H760" s="36" t="s">
        <v>1122</v>
      </c>
    </row>
    <row r="761" spans="1:8">
      <c r="A761" s="38">
        <v>761</v>
      </c>
      <c r="B761" s="39" t="s">
        <v>1030</v>
      </c>
      <c r="C761" s="39" t="s">
        <v>608</v>
      </c>
      <c r="D761" s="35" t="s">
        <v>1077</v>
      </c>
      <c r="E761" s="33">
        <v>37</v>
      </c>
      <c r="F761" s="34" t="s">
        <v>1084</v>
      </c>
      <c r="G761" s="35" t="s">
        <v>1092</v>
      </c>
      <c r="H761" s="36" t="s">
        <v>1123</v>
      </c>
    </row>
    <row r="762" spans="1:8">
      <c r="A762" s="38">
        <v>762</v>
      </c>
      <c r="B762" s="39" t="s">
        <v>1000</v>
      </c>
      <c r="C762" s="39" t="s">
        <v>609</v>
      </c>
      <c r="D762" s="35" t="s">
        <v>1077</v>
      </c>
      <c r="E762" s="33">
        <v>25</v>
      </c>
      <c r="F762" s="34" t="s">
        <v>1082</v>
      </c>
      <c r="G762" s="35" t="s">
        <v>1092</v>
      </c>
      <c r="H762" s="36" t="s">
        <v>1122</v>
      </c>
    </row>
    <row r="763" spans="1:8" hidden="1">
      <c r="A763" s="38">
        <v>763</v>
      </c>
      <c r="B763" s="39" t="s">
        <v>870</v>
      </c>
      <c r="C763" s="39" t="s">
        <v>27</v>
      </c>
      <c r="D763" s="35" t="s">
        <v>1078</v>
      </c>
      <c r="E763" s="33">
        <v>40</v>
      </c>
      <c r="F763" s="34" t="s">
        <v>1085</v>
      </c>
      <c r="G763" s="35" t="s">
        <v>1098</v>
      </c>
      <c r="H763" s="36" t="s">
        <v>1121</v>
      </c>
    </row>
    <row r="764" spans="1:8">
      <c r="A764" s="38">
        <v>764</v>
      </c>
      <c r="B764" s="39" t="s">
        <v>432</v>
      </c>
      <c r="C764" s="39" t="s">
        <v>610</v>
      </c>
      <c r="D764" s="35" t="s">
        <v>1077</v>
      </c>
      <c r="E764" s="33">
        <v>26</v>
      </c>
      <c r="F764" s="34" t="s">
        <v>1082</v>
      </c>
      <c r="G764" s="35" t="s">
        <v>1098</v>
      </c>
      <c r="H764" s="36" t="s">
        <v>1122</v>
      </c>
    </row>
    <row r="765" spans="1:8" hidden="1">
      <c r="A765" s="38">
        <v>765</v>
      </c>
      <c r="B765" s="39" t="s">
        <v>256</v>
      </c>
      <c r="C765" s="39" t="s">
        <v>27</v>
      </c>
      <c r="D765" s="35" t="s">
        <v>1078</v>
      </c>
      <c r="E765" s="33">
        <v>40</v>
      </c>
      <c r="F765" s="34" t="s">
        <v>1085</v>
      </c>
      <c r="G765" s="35" t="s">
        <v>1098</v>
      </c>
      <c r="H765" s="36" t="s">
        <v>1121</v>
      </c>
    </row>
    <row r="766" spans="1:8" hidden="1">
      <c r="A766" s="38">
        <v>766</v>
      </c>
      <c r="B766" s="39" t="s">
        <v>80</v>
      </c>
      <c r="C766" s="39" t="s">
        <v>611</v>
      </c>
      <c r="D766" s="35" t="s">
        <v>1078</v>
      </c>
      <c r="E766" s="33">
        <v>25</v>
      </c>
      <c r="F766" s="34" t="s">
        <v>1082</v>
      </c>
      <c r="G766" s="35" t="s">
        <v>1092</v>
      </c>
      <c r="H766" s="36" t="s">
        <v>1121</v>
      </c>
    </row>
    <row r="767" spans="1:8">
      <c r="A767" s="38">
        <v>767</v>
      </c>
      <c r="B767" s="39" t="s">
        <v>999</v>
      </c>
      <c r="C767" s="39" t="s">
        <v>612</v>
      </c>
      <c r="D767" s="35" t="s">
        <v>1077</v>
      </c>
      <c r="E767" s="33">
        <v>41</v>
      </c>
      <c r="F767" s="34" t="s">
        <v>1085</v>
      </c>
      <c r="G767" s="35" t="s">
        <v>1092</v>
      </c>
      <c r="H767" s="36" t="s">
        <v>1122</v>
      </c>
    </row>
    <row r="768" spans="1:8">
      <c r="A768" s="38">
        <v>768</v>
      </c>
      <c r="B768" s="39" t="s">
        <v>788</v>
      </c>
      <c r="C768" s="39" t="s">
        <v>613</v>
      </c>
      <c r="D768" s="35" t="s">
        <v>1077</v>
      </c>
      <c r="E768" s="33">
        <v>40</v>
      </c>
      <c r="F768" s="34" t="s">
        <v>1085</v>
      </c>
      <c r="G768" s="35" t="s">
        <v>1092</v>
      </c>
      <c r="H768" s="36" t="s">
        <v>1122</v>
      </c>
    </row>
    <row r="769" spans="1:8">
      <c r="A769" s="38">
        <v>769</v>
      </c>
      <c r="B769" s="39" t="s">
        <v>409</v>
      </c>
      <c r="C769" s="39" t="s">
        <v>614</v>
      </c>
      <c r="D769" s="35" t="s">
        <v>1077</v>
      </c>
      <c r="E769" s="33">
        <v>40</v>
      </c>
      <c r="F769" s="34" t="s">
        <v>1085</v>
      </c>
      <c r="G769" s="35" t="s">
        <v>1092</v>
      </c>
      <c r="H769" s="36" t="s">
        <v>1121</v>
      </c>
    </row>
    <row r="770" spans="1:8">
      <c r="A770" s="38">
        <v>770</v>
      </c>
      <c r="B770" s="39" t="s">
        <v>1031</v>
      </c>
      <c r="C770" s="39" t="s">
        <v>60</v>
      </c>
      <c r="D770" s="35" t="s">
        <v>1077</v>
      </c>
      <c r="E770" s="33">
        <v>49</v>
      </c>
      <c r="F770" s="34" t="s">
        <v>1086</v>
      </c>
      <c r="G770" s="35" t="s">
        <v>1098</v>
      </c>
      <c r="H770" s="36" t="s">
        <v>1121</v>
      </c>
    </row>
    <row r="771" spans="1:8">
      <c r="A771" s="38">
        <v>771</v>
      </c>
      <c r="B771" s="39" t="s">
        <v>788</v>
      </c>
      <c r="C771" s="39" t="s">
        <v>615</v>
      </c>
      <c r="D771" s="35" t="s">
        <v>1077</v>
      </c>
      <c r="E771" s="33">
        <v>24</v>
      </c>
      <c r="F771" s="34" t="s">
        <v>1081</v>
      </c>
      <c r="G771" s="35" t="s">
        <v>1098</v>
      </c>
      <c r="H771" s="36" t="s">
        <v>1122</v>
      </c>
    </row>
    <row r="772" spans="1:8">
      <c r="A772" s="38">
        <v>772</v>
      </c>
      <c r="B772" s="39" t="s">
        <v>851</v>
      </c>
      <c r="C772" s="39" t="s">
        <v>616</v>
      </c>
      <c r="D772" s="35" t="s">
        <v>1077</v>
      </c>
      <c r="E772" s="33">
        <v>21</v>
      </c>
      <c r="F772" s="34" t="s">
        <v>1081</v>
      </c>
      <c r="G772" s="35" t="s">
        <v>1092</v>
      </c>
      <c r="H772" s="36" t="s">
        <v>1122</v>
      </c>
    </row>
    <row r="773" spans="1:8">
      <c r="A773" s="38">
        <v>773</v>
      </c>
      <c r="B773" s="39" t="s">
        <v>788</v>
      </c>
      <c r="C773" s="39" t="s">
        <v>617</v>
      </c>
      <c r="D773" s="35" t="s">
        <v>1077</v>
      </c>
      <c r="E773" s="33">
        <v>25</v>
      </c>
      <c r="F773" s="34" t="s">
        <v>1082</v>
      </c>
      <c r="G773" s="35" t="s">
        <v>1092</v>
      </c>
      <c r="H773" s="36" t="s">
        <v>1122</v>
      </c>
    </row>
    <row r="774" spans="1:8">
      <c r="A774" s="38">
        <v>774</v>
      </c>
      <c r="B774" s="39" t="s">
        <v>1032</v>
      </c>
      <c r="C774" s="39" t="s">
        <v>618</v>
      </c>
      <c r="D774" s="35" t="s">
        <v>1077</v>
      </c>
      <c r="E774" s="33">
        <v>29</v>
      </c>
      <c r="F774" s="34" t="s">
        <v>1082</v>
      </c>
      <c r="G774" s="35" t="s">
        <v>1092</v>
      </c>
      <c r="H774" s="36" t="s">
        <v>1122</v>
      </c>
    </row>
    <row r="775" spans="1:8">
      <c r="A775" s="38">
        <v>775</v>
      </c>
      <c r="B775" s="39" t="s">
        <v>788</v>
      </c>
      <c r="C775" s="39" t="s">
        <v>619</v>
      </c>
      <c r="D775" s="35" t="s">
        <v>1077</v>
      </c>
      <c r="E775" s="33">
        <v>16</v>
      </c>
      <c r="F775" s="34" t="s">
        <v>1080</v>
      </c>
      <c r="G775" s="35" t="s">
        <v>1092</v>
      </c>
      <c r="H775" s="36" t="s">
        <v>1122</v>
      </c>
    </row>
    <row r="776" spans="1:8">
      <c r="A776" s="38">
        <v>776</v>
      </c>
      <c r="B776" s="39" t="s">
        <v>830</v>
      </c>
      <c r="C776" s="39" t="s">
        <v>123</v>
      </c>
      <c r="D776" s="35" t="s">
        <v>1077</v>
      </c>
      <c r="E776" s="33">
        <v>18</v>
      </c>
      <c r="F776" s="34" t="s">
        <v>1080</v>
      </c>
      <c r="G776" s="35" t="s">
        <v>1094</v>
      </c>
      <c r="H776" s="36" t="s">
        <v>1122</v>
      </c>
    </row>
    <row r="777" spans="1:8" hidden="1">
      <c r="A777" s="38">
        <v>777</v>
      </c>
      <c r="B777" s="39" t="s">
        <v>1033</v>
      </c>
      <c r="C777" s="39" t="s">
        <v>620</v>
      </c>
      <c r="D777" s="35" t="s">
        <v>1078</v>
      </c>
      <c r="E777" s="33">
        <v>22</v>
      </c>
      <c r="F777" s="34" t="s">
        <v>1081</v>
      </c>
      <c r="G777" s="35" t="s">
        <v>1092</v>
      </c>
      <c r="H777" s="36" t="s">
        <v>1122</v>
      </c>
    </row>
    <row r="778" spans="1:8" hidden="1">
      <c r="A778" s="38">
        <v>778</v>
      </c>
      <c r="B778" s="39" t="s">
        <v>1034</v>
      </c>
      <c r="C778" s="39" t="s">
        <v>24</v>
      </c>
      <c r="D778" s="35" t="s">
        <v>1078</v>
      </c>
      <c r="E778" s="33">
        <v>28</v>
      </c>
      <c r="F778" s="34" t="s">
        <v>1082</v>
      </c>
      <c r="G778" s="35" t="s">
        <v>1098</v>
      </c>
      <c r="H778" s="36" t="s">
        <v>1122</v>
      </c>
    </row>
    <row r="779" spans="1:8">
      <c r="A779" s="38">
        <v>779</v>
      </c>
      <c r="B779" s="39" t="s">
        <v>788</v>
      </c>
      <c r="C779" s="39" t="s">
        <v>621</v>
      </c>
      <c r="D779" s="35" t="s">
        <v>1077</v>
      </c>
      <c r="E779" s="33">
        <v>42</v>
      </c>
      <c r="F779" s="34" t="s">
        <v>1085</v>
      </c>
      <c r="G779" s="35" t="s">
        <v>1092</v>
      </c>
      <c r="H779" s="36" t="s">
        <v>1122</v>
      </c>
    </row>
    <row r="780" spans="1:8" hidden="1">
      <c r="A780" s="38">
        <v>780</v>
      </c>
      <c r="B780" s="39" t="s">
        <v>191</v>
      </c>
      <c r="C780" s="39" t="s">
        <v>622</v>
      </c>
      <c r="D780" s="35" t="s">
        <v>1078</v>
      </c>
      <c r="E780" s="33">
        <v>19</v>
      </c>
      <c r="F780" s="34" t="s">
        <v>1080</v>
      </c>
      <c r="G780" s="35" t="s">
        <v>1092</v>
      </c>
      <c r="H780" s="36" t="s">
        <v>1122</v>
      </c>
    </row>
    <row r="781" spans="1:8" hidden="1">
      <c r="A781" s="38">
        <v>781</v>
      </c>
      <c r="B781" s="39" t="s">
        <v>890</v>
      </c>
      <c r="C781" s="39" t="s">
        <v>623</v>
      </c>
      <c r="D781" s="35" t="s">
        <v>1078</v>
      </c>
      <c r="E781" s="33">
        <v>16</v>
      </c>
      <c r="F781" s="34" t="s">
        <v>1080</v>
      </c>
      <c r="G781" s="35" t="s">
        <v>1093</v>
      </c>
      <c r="H781" s="36" t="s">
        <v>1121</v>
      </c>
    </row>
    <row r="782" spans="1:8" hidden="1">
      <c r="A782" s="38">
        <v>782</v>
      </c>
      <c r="B782" s="39" t="s">
        <v>35</v>
      </c>
      <c r="C782" s="39" t="s">
        <v>624</v>
      </c>
      <c r="D782" s="35" t="s">
        <v>1078</v>
      </c>
      <c r="E782" s="33">
        <v>18</v>
      </c>
      <c r="F782" s="34" t="s">
        <v>1080</v>
      </c>
      <c r="G782" s="35" t="s">
        <v>1093</v>
      </c>
      <c r="H782" s="36" t="s">
        <v>1121</v>
      </c>
    </row>
    <row r="783" spans="1:8" hidden="1">
      <c r="A783" s="38">
        <v>783</v>
      </c>
      <c r="B783" s="39" t="s">
        <v>1035</v>
      </c>
      <c r="C783" s="39" t="s">
        <v>40</v>
      </c>
      <c r="D783" s="35" t="s">
        <v>1078</v>
      </c>
      <c r="E783" s="33">
        <v>22</v>
      </c>
      <c r="F783" s="34" t="s">
        <v>1081</v>
      </c>
      <c r="G783" s="35" t="s">
        <v>1098</v>
      </c>
      <c r="H783" s="36" t="s">
        <v>1122</v>
      </c>
    </row>
    <row r="784" spans="1:8" hidden="1">
      <c r="A784" s="38">
        <v>784</v>
      </c>
      <c r="B784" s="39" t="s">
        <v>35</v>
      </c>
      <c r="C784" s="39" t="s">
        <v>625</v>
      </c>
      <c r="D784" s="35" t="s">
        <v>1078</v>
      </c>
      <c r="E784" s="33">
        <v>36</v>
      </c>
      <c r="F784" s="34" t="s">
        <v>1084</v>
      </c>
      <c r="G784" s="35" t="s">
        <v>1092</v>
      </c>
      <c r="H784" s="36" t="s">
        <v>1121</v>
      </c>
    </row>
    <row r="785" spans="1:8">
      <c r="A785" s="38">
        <v>785</v>
      </c>
      <c r="B785" s="39" t="s">
        <v>1036</v>
      </c>
      <c r="C785" s="39" t="s">
        <v>626</v>
      </c>
      <c r="D785" s="35" t="s">
        <v>1077</v>
      </c>
      <c r="E785" s="33">
        <v>33</v>
      </c>
      <c r="F785" s="34" t="s">
        <v>1083</v>
      </c>
      <c r="G785" s="35" t="s">
        <v>1098</v>
      </c>
      <c r="H785" s="36" t="s">
        <v>1122</v>
      </c>
    </row>
    <row r="786" spans="1:8" hidden="1">
      <c r="A786" s="38">
        <v>786</v>
      </c>
      <c r="B786" s="39" t="s">
        <v>852</v>
      </c>
      <c r="C786" s="39" t="s">
        <v>627</v>
      </c>
      <c r="D786" s="35" t="s">
        <v>1078</v>
      </c>
      <c r="E786" s="33">
        <v>29</v>
      </c>
      <c r="F786" s="34" t="s">
        <v>1082</v>
      </c>
      <c r="G786" s="35" t="s">
        <v>1093</v>
      </c>
      <c r="H786" s="36" t="s">
        <v>1121</v>
      </c>
    </row>
    <row r="787" spans="1:8">
      <c r="A787" s="38">
        <v>787</v>
      </c>
      <c r="B787" s="39" t="s">
        <v>1037</v>
      </c>
      <c r="C787" s="39" t="s">
        <v>628</v>
      </c>
      <c r="D787" s="35" t="s">
        <v>1077</v>
      </c>
      <c r="E787" s="33">
        <v>40</v>
      </c>
      <c r="F787" s="34" t="s">
        <v>1085</v>
      </c>
      <c r="G787" s="35" t="s">
        <v>1092</v>
      </c>
      <c r="H787" s="36" t="s">
        <v>1122</v>
      </c>
    </row>
    <row r="788" spans="1:8">
      <c r="A788" s="38">
        <v>788</v>
      </c>
      <c r="B788" s="39" t="s">
        <v>734</v>
      </c>
      <c r="C788" s="39" t="s">
        <v>627</v>
      </c>
      <c r="D788" s="35" t="s">
        <v>1077</v>
      </c>
      <c r="E788" s="33">
        <v>33</v>
      </c>
      <c r="F788" s="34" t="s">
        <v>1083</v>
      </c>
      <c r="G788" s="35" t="s">
        <v>1092</v>
      </c>
      <c r="H788" s="36" t="s">
        <v>1122</v>
      </c>
    </row>
    <row r="789" spans="1:8">
      <c r="A789" s="38">
        <v>789</v>
      </c>
      <c r="B789" s="39" t="s">
        <v>807</v>
      </c>
      <c r="C789" s="39" t="s">
        <v>629</v>
      </c>
      <c r="D789" s="35" t="s">
        <v>1077</v>
      </c>
      <c r="E789" s="33">
        <v>18</v>
      </c>
      <c r="F789" s="34" t="s">
        <v>1080</v>
      </c>
      <c r="G789" s="35" t="s">
        <v>1092</v>
      </c>
      <c r="H789" s="36" t="s">
        <v>1122</v>
      </c>
    </row>
    <row r="790" spans="1:8">
      <c r="A790" s="38">
        <v>790</v>
      </c>
      <c r="B790" s="39" t="s">
        <v>358</v>
      </c>
      <c r="C790" s="39" t="s">
        <v>630</v>
      </c>
      <c r="D790" s="35" t="s">
        <v>1077</v>
      </c>
      <c r="E790" s="33">
        <v>48</v>
      </c>
      <c r="F790" s="34" t="s">
        <v>1086</v>
      </c>
      <c r="G790" s="35" t="s">
        <v>1092</v>
      </c>
      <c r="H790" s="36" t="s">
        <v>1122</v>
      </c>
    </row>
    <row r="791" spans="1:8">
      <c r="A791" s="38">
        <v>791</v>
      </c>
      <c r="B791" s="39" t="s">
        <v>1038</v>
      </c>
      <c r="C791" s="39" t="s">
        <v>631</v>
      </c>
      <c r="D791" s="35" t="s">
        <v>1077</v>
      </c>
      <c r="E791" s="33">
        <v>17</v>
      </c>
      <c r="F791" s="34" t="s">
        <v>1080</v>
      </c>
      <c r="G791" s="35" t="s">
        <v>1092</v>
      </c>
      <c r="H791" s="36" t="s">
        <v>1121</v>
      </c>
    </row>
    <row r="792" spans="1:8">
      <c r="A792" s="38">
        <v>792</v>
      </c>
      <c r="B792" s="39" t="s">
        <v>734</v>
      </c>
      <c r="C792" s="39" t="s">
        <v>632</v>
      </c>
      <c r="D792" s="35" t="s">
        <v>1077</v>
      </c>
      <c r="E792" s="33">
        <v>15</v>
      </c>
      <c r="F792" s="34" t="s">
        <v>1080</v>
      </c>
      <c r="G792" s="35" t="s">
        <v>1092</v>
      </c>
      <c r="H792" s="36" t="s">
        <v>1122</v>
      </c>
    </row>
    <row r="793" spans="1:8" hidden="1">
      <c r="A793" s="38">
        <v>793</v>
      </c>
      <c r="B793" s="39" t="s">
        <v>223</v>
      </c>
      <c r="C793" s="39" t="s">
        <v>40</v>
      </c>
      <c r="D793" s="35" t="s">
        <v>1078</v>
      </c>
      <c r="E793" s="33">
        <v>20</v>
      </c>
      <c r="F793" s="34" t="s">
        <v>1081</v>
      </c>
      <c r="G793" s="35" t="s">
        <v>1094</v>
      </c>
      <c r="H793" s="36" t="s">
        <v>1122</v>
      </c>
    </row>
    <row r="794" spans="1:8">
      <c r="A794" s="38">
        <v>794</v>
      </c>
      <c r="B794" s="39" t="s">
        <v>358</v>
      </c>
      <c r="C794" s="39" t="s">
        <v>633</v>
      </c>
      <c r="D794" s="35" t="s">
        <v>1077</v>
      </c>
      <c r="E794" s="33">
        <v>18</v>
      </c>
      <c r="F794" s="34" t="s">
        <v>1080</v>
      </c>
      <c r="G794" s="35" t="s">
        <v>1098</v>
      </c>
      <c r="H794" s="36" t="s">
        <v>1121</v>
      </c>
    </row>
    <row r="795" spans="1:8">
      <c r="A795" s="38">
        <v>795</v>
      </c>
      <c r="B795" s="39" t="s">
        <v>788</v>
      </c>
      <c r="C795" s="39" t="s">
        <v>632</v>
      </c>
      <c r="D795" s="35" t="s">
        <v>1077</v>
      </c>
      <c r="E795" s="33">
        <v>45</v>
      </c>
      <c r="F795" s="34" t="s">
        <v>1086</v>
      </c>
      <c r="G795" s="35" t="s">
        <v>1092</v>
      </c>
      <c r="H795" s="36" t="s">
        <v>1121</v>
      </c>
    </row>
    <row r="796" spans="1:8">
      <c r="A796" s="38">
        <v>796</v>
      </c>
      <c r="B796" s="39" t="s">
        <v>1039</v>
      </c>
      <c r="C796" s="39" t="s">
        <v>634</v>
      </c>
      <c r="D796" s="35" t="s">
        <v>1077</v>
      </c>
      <c r="E796" s="33">
        <v>18</v>
      </c>
      <c r="F796" s="34" t="s">
        <v>1080</v>
      </c>
      <c r="G796" s="35" t="s">
        <v>1098</v>
      </c>
      <c r="H796" s="36" t="s">
        <v>1121</v>
      </c>
    </row>
    <row r="797" spans="1:8">
      <c r="A797" s="38">
        <v>797</v>
      </c>
      <c r="B797" s="39" t="s">
        <v>796</v>
      </c>
      <c r="C797" s="39" t="s">
        <v>635</v>
      </c>
      <c r="D797" s="35" t="s">
        <v>1077</v>
      </c>
      <c r="E797" s="33">
        <v>27</v>
      </c>
      <c r="F797" s="34" t="s">
        <v>1082</v>
      </c>
      <c r="G797" s="35" t="s">
        <v>1092</v>
      </c>
      <c r="H797" s="36" t="s">
        <v>1121</v>
      </c>
    </row>
    <row r="798" spans="1:8">
      <c r="A798" s="38">
        <v>798</v>
      </c>
      <c r="B798" s="39" t="s">
        <v>788</v>
      </c>
      <c r="C798" s="39" t="s">
        <v>636</v>
      </c>
      <c r="D798" s="35" t="s">
        <v>1077</v>
      </c>
      <c r="E798" s="33">
        <v>30</v>
      </c>
      <c r="F798" s="34" t="s">
        <v>1083</v>
      </c>
      <c r="G798" s="35" t="s">
        <v>1092</v>
      </c>
      <c r="H798" s="36" t="s">
        <v>1122</v>
      </c>
    </row>
    <row r="799" spans="1:8">
      <c r="A799" s="38">
        <v>799</v>
      </c>
      <c r="B799" s="39" t="s">
        <v>1040</v>
      </c>
      <c r="C799" s="39" t="s">
        <v>637</v>
      </c>
      <c r="D799" s="35" t="s">
        <v>1077</v>
      </c>
      <c r="E799" s="33">
        <v>38</v>
      </c>
      <c r="F799" s="34" t="s">
        <v>1084</v>
      </c>
      <c r="G799" s="35" t="s">
        <v>1092</v>
      </c>
      <c r="H799" s="36" t="s">
        <v>1122</v>
      </c>
    </row>
    <row r="800" spans="1:8">
      <c r="A800" s="38">
        <v>800</v>
      </c>
      <c r="B800" s="39" t="s">
        <v>943</v>
      </c>
      <c r="C800" s="39" t="s">
        <v>638</v>
      </c>
      <c r="D800" s="35" t="s">
        <v>1077</v>
      </c>
      <c r="E800" s="33">
        <v>33</v>
      </c>
      <c r="F800" s="34" t="s">
        <v>1083</v>
      </c>
      <c r="G800" s="35" t="s">
        <v>1094</v>
      </c>
      <c r="H800" s="36" t="s">
        <v>1123</v>
      </c>
    </row>
    <row r="801" spans="1:8">
      <c r="A801" s="38">
        <v>801</v>
      </c>
      <c r="B801" s="39" t="s">
        <v>796</v>
      </c>
      <c r="C801" s="39" t="s">
        <v>251</v>
      </c>
      <c r="D801" s="35" t="s">
        <v>1077</v>
      </c>
      <c r="E801" s="33">
        <v>36</v>
      </c>
      <c r="F801" s="34" t="s">
        <v>1084</v>
      </c>
      <c r="G801" s="35" t="s">
        <v>1092</v>
      </c>
      <c r="H801" s="36" t="s">
        <v>1122</v>
      </c>
    </row>
    <row r="802" spans="1:8">
      <c r="A802" s="38">
        <v>802</v>
      </c>
      <c r="B802" s="39" t="s">
        <v>893</v>
      </c>
      <c r="C802" s="39" t="s">
        <v>639</v>
      </c>
      <c r="D802" s="35" t="s">
        <v>1077</v>
      </c>
      <c r="E802" s="33">
        <v>14</v>
      </c>
      <c r="F802" s="34" t="s">
        <v>1079</v>
      </c>
      <c r="G802" s="35" t="s">
        <v>1092</v>
      </c>
      <c r="H802" s="36" t="s">
        <v>1122</v>
      </c>
    </row>
    <row r="803" spans="1:8" hidden="1">
      <c r="A803" s="38">
        <v>803</v>
      </c>
      <c r="B803" s="39" t="s">
        <v>314</v>
      </c>
      <c r="C803" s="39" t="s">
        <v>27</v>
      </c>
      <c r="D803" s="35" t="s">
        <v>1078</v>
      </c>
      <c r="E803" s="33">
        <v>11</v>
      </c>
      <c r="F803" s="34" t="s">
        <v>1079</v>
      </c>
      <c r="G803" s="35" t="s">
        <v>1094</v>
      </c>
      <c r="H803" s="36" t="s">
        <v>1122</v>
      </c>
    </row>
    <row r="804" spans="1:8" hidden="1">
      <c r="A804" s="38">
        <v>804</v>
      </c>
      <c r="B804" s="39" t="s">
        <v>1041</v>
      </c>
      <c r="C804" s="39" t="s">
        <v>27</v>
      </c>
      <c r="D804" s="35" t="s">
        <v>1078</v>
      </c>
      <c r="E804" s="33">
        <v>43</v>
      </c>
      <c r="F804" s="34" t="s">
        <v>1085</v>
      </c>
      <c r="G804" s="35" t="s">
        <v>1092</v>
      </c>
      <c r="H804" s="36" t="s">
        <v>1122</v>
      </c>
    </row>
    <row r="805" spans="1:8">
      <c r="A805" s="38">
        <v>805</v>
      </c>
      <c r="B805" s="39" t="s">
        <v>1042</v>
      </c>
      <c r="C805" s="39" t="s">
        <v>640</v>
      </c>
      <c r="D805" s="35" t="s">
        <v>1077</v>
      </c>
      <c r="E805" s="33">
        <v>23</v>
      </c>
      <c r="F805" s="34" t="s">
        <v>1081</v>
      </c>
      <c r="G805" s="35" t="s">
        <v>1092</v>
      </c>
      <c r="H805" s="36" t="s">
        <v>1122</v>
      </c>
    </row>
    <row r="806" spans="1:8" hidden="1">
      <c r="A806" s="38">
        <v>806</v>
      </c>
      <c r="B806" s="39" t="s">
        <v>944</v>
      </c>
      <c r="C806" s="39" t="s">
        <v>89</v>
      </c>
      <c r="D806" s="35" t="s">
        <v>1078</v>
      </c>
      <c r="E806" s="33">
        <v>13</v>
      </c>
      <c r="F806" s="34" t="s">
        <v>1079</v>
      </c>
      <c r="G806" s="35" t="s">
        <v>1094</v>
      </c>
      <c r="H806" s="36" t="s">
        <v>1121</v>
      </c>
    </row>
    <row r="807" spans="1:8">
      <c r="A807" s="38">
        <v>807</v>
      </c>
      <c r="B807" s="39" t="s">
        <v>796</v>
      </c>
      <c r="C807" s="39" t="s">
        <v>133</v>
      </c>
      <c r="D807" s="35" t="s">
        <v>1077</v>
      </c>
      <c r="E807" s="33">
        <v>25</v>
      </c>
      <c r="F807" s="34" t="s">
        <v>1082</v>
      </c>
      <c r="G807" s="35" t="s">
        <v>1092</v>
      </c>
      <c r="H807" s="36" t="s">
        <v>1122</v>
      </c>
    </row>
    <row r="808" spans="1:8">
      <c r="A808" s="38">
        <v>808</v>
      </c>
      <c r="B808" s="39" t="s">
        <v>734</v>
      </c>
      <c r="C808" s="39" t="s">
        <v>641</v>
      </c>
      <c r="D808" s="35" t="s">
        <v>1077</v>
      </c>
      <c r="E808" s="33">
        <v>13</v>
      </c>
      <c r="F808" s="34" t="s">
        <v>1079</v>
      </c>
      <c r="G808" s="35" t="s">
        <v>1094</v>
      </c>
      <c r="H808" s="36" t="s">
        <v>1123</v>
      </c>
    </row>
    <row r="809" spans="1:8">
      <c r="A809" s="38">
        <v>809</v>
      </c>
      <c r="B809" s="39" t="s">
        <v>1043</v>
      </c>
      <c r="C809" s="39" t="s">
        <v>642</v>
      </c>
      <c r="D809" s="35" t="s">
        <v>1077</v>
      </c>
      <c r="E809" s="33">
        <v>20</v>
      </c>
      <c r="F809" s="34" t="s">
        <v>1081</v>
      </c>
      <c r="G809" s="35" t="s">
        <v>1092</v>
      </c>
      <c r="H809" s="36" t="s">
        <v>1121</v>
      </c>
    </row>
    <row r="810" spans="1:8">
      <c r="A810" s="38">
        <v>810</v>
      </c>
      <c r="B810" s="39" t="s">
        <v>734</v>
      </c>
      <c r="C810" s="39" t="s">
        <v>643</v>
      </c>
      <c r="D810" s="35" t="s">
        <v>1077</v>
      </c>
      <c r="E810" s="33">
        <v>50</v>
      </c>
      <c r="F810" s="34" t="s">
        <v>1087</v>
      </c>
      <c r="G810" s="35" t="s">
        <v>1092</v>
      </c>
      <c r="H810" s="36" t="s">
        <v>1123</v>
      </c>
    </row>
    <row r="811" spans="1:8">
      <c r="A811" s="38">
        <v>811</v>
      </c>
      <c r="B811" s="39" t="s">
        <v>796</v>
      </c>
      <c r="C811" s="39" t="s">
        <v>644</v>
      </c>
      <c r="D811" s="35" t="s">
        <v>1077</v>
      </c>
      <c r="E811" s="33">
        <v>32</v>
      </c>
      <c r="F811" s="34" t="s">
        <v>1083</v>
      </c>
      <c r="G811" s="35" t="s">
        <v>1092</v>
      </c>
      <c r="H811" s="36" t="s">
        <v>1122</v>
      </c>
    </row>
    <row r="812" spans="1:8" hidden="1">
      <c r="A812" s="38">
        <v>812</v>
      </c>
      <c r="B812" s="39" t="s">
        <v>842</v>
      </c>
      <c r="C812" s="39" t="s">
        <v>27</v>
      </c>
      <c r="D812" s="35" t="s">
        <v>1078</v>
      </c>
      <c r="E812" s="33">
        <v>35</v>
      </c>
      <c r="F812" s="34" t="s">
        <v>1084</v>
      </c>
      <c r="G812" s="35" t="s">
        <v>1092</v>
      </c>
      <c r="H812" s="36" t="s">
        <v>1122</v>
      </c>
    </row>
    <row r="813" spans="1:8">
      <c r="A813" s="38">
        <v>813</v>
      </c>
      <c r="B813" s="39" t="s">
        <v>1044</v>
      </c>
      <c r="C813" s="39" t="s">
        <v>645</v>
      </c>
      <c r="D813" s="35" t="s">
        <v>1077</v>
      </c>
      <c r="E813" s="33">
        <v>25</v>
      </c>
      <c r="F813" s="34" t="s">
        <v>1082</v>
      </c>
      <c r="G813" s="35" t="s">
        <v>1094</v>
      </c>
      <c r="H813" s="36" t="s">
        <v>1122</v>
      </c>
    </row>
    <row r="814" spans="1:8" hidden="1">
      <c r="A814" s="38">
        <v>814</v>
      </c>
      <c r="B814" s="39" t="s">
        <v>80</v>
      </c>
      <c r="C814" s="39" t="s">
        <v>27</v>
      </c>
      <c r="D814" s="35" t="s">
        <v>1078</v>
      </c>
      <c r="E814" s="33">
        <v>25</v>
      </c>
      <c r="F814" s="34" t="s">
        <v>1082</v>
      </c>
      <c r="G814" s="35" t="s">
        <v>1098</v>
      </c>
      <c r="H814" s="36" t="s">
        <v>1122</v>
      </c>
    </row>
    <row r="815" spans="1:8" hidden="1">
      <c r="A815" s="38">
        <v>815</v>
      </c>
      <c r="B815" s="39" t="s">
        <v>904</v>
      </c>
      <c r="C815" s="39" t="s">
        <v>646</v>
      </c>
      <c r="D815" s="35" t="s">
        <v>1078</v>
      </c>
      <c r="E815" s="33">
        <v>19</v>
      </c>
      <c r="F815" s="34" t="s">
        <v>1080</v>
      </c>
      <c r="G815" s="35" t="s">
        <v>1205</v>
      </c>
      <c r="H815" s="36" t="s">
        <v>1122</v>
      </c>
    </row>
    <row r="816" spans="1:8" hidden="1">
      <c r="A816" s="38">
        <v>816</v>
      </c>
      <c r="B816" s="39" t="s">
        <v>901</v>
      </c>
      <c r="C816" s="39" t="s">
        <v>647</v>
      </c>
      <c r="D816" s="35" t="s">
        <v>1078</v>
      </c>
      <c r="E816" s="33">
        <v>34</v>
      </c>
      <c r="F816" s="34" t="s">
        <v>1083</v>
      </c>
      <c r="G816" s="35" t="s">
        <v>1094</v>
      </c>
      <c r="H816" s="36" t="s">
        <v>1122</v>
      </c>
    </row>
    <row r="817" spans="1:8">
      <c r="A817" s="38">
        <v>817</v>
      </c>
      <c r="B817" s="39" t="s">
        <v>488</v>
      </c>
      <c r="C817" s="39" t="s">
        <v>648</v>
      </c>
      <c r="D817" s="35" t="s">
        <v>1077</v>
      </c>
      <c r="E817" s="33">
        <v>22</v>
      </c>
      <c r="F817" s="34" t="s">
        <v>1081</v>
      </c>
      <c r="G817" s="35" t="s">
        <v>1205</v>
      </c>
      <c r="H817" s="36" t="s">
        <v>1122</v>
      </c>
    </row>
    <row r="818" spans="1:8" hidden="1">
      <c r="A818" s="38">
        <v>818</v>
      </c>
      <c r="B818" s="39" t="s">
        <v>939</v>
      </c>
      <c r="C818" s="39" t="s">
        <v>649</v>
      </c>
      <c r="D818" s="35" t="s">
        <v>1078</v>
      </c>
      <c r="E818" s="33">
        <v>22</v>
      </c>
      <c r="F818" s="34" t="s">
        <v>1081</v>
      </c>
      <c r="G818" s="35" t="s">
        <v>1094</v>
      </c>
      <c r="H818" s="36" t="s">
        <v>1122</v>
      </c>
    </row>
    <row r="819" spans="1:8" hidden="1">
      <c r="A819" s="38">
        <v>819</v>
      </c>
      <c r="B819" s="39" t="s">
        <v>838</v>
      </c>
      <c r="C819" s="39" t="s">
        <v>650</v>
      </c>
      <c r="D819" s="35" t="s">
        <v>1078</v>
      </c>
      <c r="E819" s="33">
        <v>39</v>
      </c>
      <c r="F819" s="34" t="s">
        <v>1084</v>
      </c>
      <c r="G819" s="35" t="s">
        <v>1094</v>
      </c>
      <c r="H819" s="36" t="s">
        <v>1122</v>
      </c>
    </row>
    <row r="820" spans="1:8">
      <c r="A820" s="38">
        <v>820</v>
      </c>
      <c r="B820" s="39" t="s">
        <v>1045</v>
      </c>
      <c r="C820" s="39" t="s">
        <v>242</v>
      </c>
      <c r="D820" s="35" t="s">
        <v>1077</v>
      </c>
      <c r="E820" s="33">
        <v>28</v>
      </c>
      <c r="F820" s="34" t="s">
        <v>1082</v>
      </c>
      <c r="G820" s="35" t="s">
        <v>1092</v>
      </c>
      <c r="H820" s="36" t="s">
        <v>1122</v>
      </c>
    </row>
    <row r="821" spans="1:8" hidden="1">
      <c r="A821" s="38">
        <v>821</v>
      </c>
      <c r="B821" s="39" t="s">
        <v>858</v>
      </c>
      <c r="C821" s="39" t="s">
        <v>651</v>
      </c>
      <c r="D821" s="35" t="s">
        <v>1078</v>
      </c>
      <c r="E821" s="33">
        <v>36</v>
      </c>
      <c r="F821" s="34" t="s">
        <v>1084</v>
      </c>
      <c r="G821" s="35" t="s">
        <v>1094</v>
      </c>
      <c r="H821" s="36" t="s">
        <v>1122</v>
      </c>
    </row>
    <row r="822" spans="1:8" hidden="1">
      <c r="A822" s="38">
        <v>822</v>
      </c>
      <c r="B822" s="39" t="s">
        <v>35</v>
      </c>
      <c r="C822" s="39" t="s">
        <v>652</v>
      </c>
      <c r="D822" s="35" t="s">
        <v>1078</v>
      </c>
      <c r="E822" s="33">
        <v>40</v>
      </c>
      <c r="F822" s="34" t="s">
        <v>1085</v>
      </c>
      <c r="G822" s="35" t="s">
        <v>1094</v>
      </c>
      <c r="H822" s="36" t="s">
        <v>1121</v>
      </c>
    </row>
    <row r="823" spans="1:8" hidden="1">
      <c r="A823" s="38">
        <v>823</v>
      </c>
      <c r="B823" s="39" t="s">
        <v>35</v>
      </c>
      <c r="C823" s="39" t="s">
        <v>355</v>
      </c>
      <c r="D823" s="35" t="s">
        <v>1078</v>
      </c>
      <c r="E823" s="33">
        <v>29</v>
      </c>
      <c r="F823" s="34" t="s">
        <v>1082</v>
      </c>
      <c r="G823" s="35" t="s">
        <v>1095</v>
      </c>
      <c r="H823" s="36" t="s">
        <v>1122</v>
      </c>
    </row>
    <row r="824" spans="1:8" hidden="1">
      <c r="A824" s="38">
        <v>824</v>
      </c>
      <c r="B824" s="39" t="s">
        <v>256</v>
      </c>
      <c r="C824" s="39" t="s">
        <v>653</v>
      </c>
      <c r="D824" s="35" t="s">
        <v>1078</v>
      </c>
      <c r="E824" s="33">
        <v>40</v>
      </c>
      <c r="F824" s="34" t="s">
        <v>1085</v>
      </c>
      <c r="G824" s="35" t="s">
        <v>1205</v>
      </c>
      <c r="H824" s="36" t="s">
        <v>1122</v>
      </c>
    </row>
    <row r="825" spans="1:8">
      <c r="A825" s="38">
        <v>825</v>
      </c>
      <c r="B825" s="39" t="s">
        <v>1046</v>
      </c>
      <c r="C825" s="39" t="s">
        <v>654</v>
      </c>
      <c r="D825" s="35" t="s">
        <v>1077</v>
      </c>
      <c r="E825" s="33">
        <v>29</v>
      </c>
      <c r="F825" s="34" t="s">
        <v>1082</v>
      </c>
      <c r="G825" s="35" t="s">
        <v>1093</v>
      </c>
      <c r="H825" s="36" t="s">
        <v>1122</v>
      </c>
    </row>
    <row r="826" spans="1:8">
      <c r="A826" s="38">
        <v>826</v>
      </c>
      <c r="B826" s="39" t="s">
        <v>1047</v>
      </c>
      <c r="C826" s="39" t="s">
        <v>655</v>
      </c>
      <c r="D826" s="35" t="s">
        <v>1077</v>
      </c>
      <c r="E826" s="33">
        <v>56</v>
      </c>
      <c r="F826" s="34" t="s">
        <v>1088</v>
      </c>
      <c r="G826" s="35" t="s">
        <v>1098</v>
      </c>
      <c r="H826" s="36" t="s">
        <v>1121</v>
      </c>
    </row>
    <row r="827" spans="1:8" hidden="1">
      <c r="A827" s="38">
        <v>827</v>
      </c>
      <c r="B827" s="39" t="s">
        <v>1048</v>
      </c>
      <c r="C827" s="39" t="s">
        <v>656</v>
      </c>
      <c r="D827" s="35" t="s">
        <v>1078</v>
      </c>
      <c r="E827" s="33">
        <v>24</v>
      </c>
      <c r="F827" s="34" t="s">
        <v>1081</v>
      </c>
      <c r="G827" s="35" t="s">
        <v>1205</v>
      </c>
      <c r="H827" s="36" t="s">
        <v>1121</v>
      </c>
    </row>
    <row r="828" spans="1:8">
      <c r="A828" s="38">
        <v>828</v>
      </c>
      <c r="B828" s="39" t="s">
        <v>788</v>
      </c>
      <c r="C828" s="39" t="s">
        <v>657</v>
      </c>
      <c r="D828" s="35" t="s">
        <v>1077</v>
      </c>
      <c r="E828" s="33">
        <v>14</v>
      </c>
      <c r="F828" s="34" t="s">
        <v>1079</v>
      </c>
      <c r="G828" s="35" t="s">
        <v>1095</v>
      </c>
      <c r="H828" s="36" t="s">
        <v>1122</v>
      </c>
    </row>
    <row r="829" spans="1:8">
      <c r="A829" s="38">
        <v>829</v>
      </c>
      <c r="B829" s="39" t="s">
        <v>851</v>
      </c>
      <c r="C829" s="39" t="s">
        <v>658</v>
      </c>
      <c r="D829" s="35" t="s">
        <v>1077</v>
      </c>
      <c r="E829" s="33">
        <v>19</v>
      </c>
      <c r="F829" s="34" t="s">
        <v>1080</v>
      </c>
      <c r="G829" s="35" t="s">
        <v>1098</v>
      </c>
      <c r="H829" s="36" t="s">
        <v>1121</v>
      </c>
    </row>
    <row r="830" spans="1:8" hidden="1">
      <c r="A830" s="38">
        <v>830</v>
      </c>
      <c r="B830" s="39" t="s">
        <v>181</v>
      </c>
      <c r="C830" s="39" t="s">
        <v>659</v>
      </c>
      <c r="D830" s="35" t="s">
        <v>1078</v>
      </c>
      <c r="E830" s="33">
        <v>27</v>
      </c>
      <c r="F830" s="34" t="s">
        <v>1082</v>
      </c>
      <c r="G830" s="35" t="s">
        <v>1098</v>
      </c>
      <c r="H830" s="36" t="s">
        <v>1122</v>
      </c>
    </row>
    <row r="831" spans="1:8">
      <c r="A831" s="38">
        <v>831</v>
      </c>
      <c r="B831" s="39" t="s">
        <v>790</v>
      </c>
      <c r="C831" s="39" t="s">
        <v>660</v>
      </c>
      <c r="D831" s="35" t="s">
        <v>1077</v>
      </c>
      <c r="E831" s="33">
        <v>38</v>
      </c>
      <c r="F831" s="34" t="s">
        <v>1084</v>
      </c>
      <c r="G831" s="35" t="s">
        <v>1092</v>
      </c>
      <c r="H831" s="36" t="s">
        <v>1122</v>
      </c>
    </row>
    <row r="832" spans="1:8">
      <c r="A832" s="38">
        <v>832</v>
      </c>
      <c r="B832" s="39" t="s">
        <v>1049</v>
      </c>
      <c r="C832" s="39" t="s">
        <v>661</v>
      </c>
      <c r="D832" s="35" t="s">
        <v>1077</v>
      </c>
      <c r="E832" s="33">
        <v>16</v>
      </c>
      <c r="F832" s="34" t="s">
        <v>1080</v>
      </c>
      <c r="G832" s="35" t="s">
        <v>1092</v>
      </c>
      <c r="H832" s="36" t="s">
        <v>1122</v>
      </c>
    </row>
    <row r="833" spans="1:8">
      <c r="A833" s="38">
        <v>833</v>
      </c>
      <c r="B833" s="39" t="s">
        <v>923</v>
      </c>
      <c r="C833" s="39" t="s">
        <v>662</v>
      </c>
      <c r="D833" s="35" t="s">
        <v>1077</v>
      </c>
      <c r="E833" s="33">
        <v>36</v>
      </c>
      <c r="F833" s="34" t="s">
        <v>1084</v>
      </c>
      <c r="G833" s="35" t="s">
        <v>1092</v>
      </c>
      <c r="H833" s="36" t="s">
        <v>1122</v>
      </c>
    </row>
    <row r="834" spans="1:8" hidden="1">
      <c r="A834" s="38">
        <v>834</v>
      </c>
      <c r="B834" s="39" t="s">
        <v>1050</v>
      </c>
      <c r="C834" s="39" t="s">
        <v>663</v>
      </c>
      <c r="D834" s="35" t="s">
        <v>1078</v>
      </c>
      <c r="E834" s="33">
        <v>19</v>
      </c>
      <c r="F834" s="34" t="s">
        <v>1080</v>
      </c>
      <c r="G834" s="35" t="s">
        <v>1092</v>
      </c>
      <c r="H834" s="36" t="s">
        <v>1121</v>
      </c>
    </row>
    <row r="835" spans="1:8" hidden="1">
      <c r="A835" s="38">
        <v>835</v>
      </c>
      <c r="B835" s="39" t="s">
        <v>355</v>
      </c>
      <c r="C835" s="39" t="s">
        <v>27</v>
      </c>
      <c r="D835" s="35" t="s">
        <v>1078</v>
      </c>
      <c r="E835" s="33">
        <v>37</v>
      </c>
      <c r="F835" s="34" t="s">
        <v>1084</v>
      </c>
      <c r="G835" s="35" t="s">
        <v>1098</v>
      </c>
      <c r="H835" s="36" t="s">
        <v>1121</v>
      </c>
    </row>
    <row r="836" spans="1:8">
      <c r="A836" s="38">
        <v>836</v>
      </c>
      <c r="B836" s="39" t="s">
        <v>851</v>
      </c>
      <c r="C836" s="39" t="s">
        <v>664</v>
      </c>
      <c r="D836" s="35" t="s">
        <v>1077</v>
      </c>
      <c r="E836" s="33">
        <v>19</v>
      </c>
      <c r="F836" s="34" t="s">
        <v>1080</v>
      </c>
      <c r="G836" s="35" t="s">
        <v>1094</v>
      </c>
      <c r="H836" s="36" t="s">
        <v>1122</v>
      </c>
    </row>
    <row r="837" spans="1:8" hidden="1">
      <c r="A837" s="38">
        <v>837</v>
      </c>
      <c r="B837" s="39" t="s">
        <v>886</v>
      </c>
      <c r="C837" s="39" t="s">
        <v>665</v>
      </c>
      <c r="D837" s="35" t="s">
        <v>1078</v>
      </c>
      <c r="E837" s="33">
        <v>30</v>
      </c>
      <c r="F837" s="34" t="s">
        <v>1083</v>
      </c>
      <c r="G837" s="35" t="s">
        <v>1098</v>
      </c>
      <c r="H837" s="36" t="s">
        <v>1122</v>
      </c>
    </row>
    <row r="838" spans="1:8" hidden="1">
      <c r="A838" s="38">
        <v>838</v>
      </c>
      <c r="B838" s="39" t="s">
        <v>222</v>
      </c>
      <c r="C838" s="39" t="s">
        <v>666</v>
      </c>
      <c r="D838" s="35" t="s">
        <v>1078</v>
      </c>
      <c r="E838" s="33">
        <v>27</v>
      </c>
      <c r="F838" s="34" t="s">
        <v>1082</v>
      </c>
      <c r="G838" s="35" t="s">
        <v>1092</v>
      </c>
      <c r="H838" s="36" t="s">
        <v>1121</v>
      </c>
    </row>
    <row r="839" spans="1:8" hidden="1">
      <c r="A839" s="38">
        <v>839</v>
      </c>
      <c r="B839" s="39" t="s">
        <v>35</v>
      </c>
      <c r="C839" s="39" t="s">
        <v>667</v>
      </c>
      <c r="D839" s="35" t="s">
        <v>1078</v>
      </c>
      <c r="E839" s="33">
        <v>26</v>
      </c>
      <c r="F839" s="34" t="s">
        <v>1082</v>
      </c>
      <c r="G839" s="35" t="s">
        <v>1092</v>
      </c>
      <c r="H839" s="36" t="s">
        <v>1122</v>
      </c>
    </row>
    <row r="840" spans="1:8" hidden="1">
      <c r="A840" s="38">
        <v>840</v>
      </c>
      <c r="B840" s="39" t="s">
        <v>335</v>
      </c>
      <c r="C840" s="39" t="s">
        <v>24</v>
      </c>
      <c r="D840" s="35" t="s">
        <v>1078</v>
      </c>
      <c r="E840" s="33">
        <v>26</v>
      </c>
      <c r="F840" s="34" t="s">
        <v>1082</v>
      </c>
      <c r="G840" s="35" t="s">
        <v>1098</v>
      </c>
      <c r="H840" s="36" t="s">
        <v>1122</v>
      </c>
    </row>
    <row r="841" spans="1:8">
      <c r="A841" s="38">
        <v>841</v>
      </c>
      <c r="B841" s="39" t="s">
        <v>796</v>
      </c>
      <c r="C841" s="39" t="s">
        <v>668</v>
      </c>
      <c r="D841" s="35" t="s">
        <v>1077</v>
      </c>
      <c r="E841" s="33">
        <v>27</v>
      </c>
      <c r="F841" s="34" t="s">
        <v>1082</v>
      </c>
      <c r="G841" s="35" t="s">
        <v>1092</v>
      </c>
      <c r="H841" s="36" t="s">
        <v>1123</v>
      </c>
    </row>
    <row r="842" spans="1:8">
      <c r="A842" s="38">
        <v>842</v>
      </c>
      <c r="B842" s="39" t="s">
        <v>788</v>
      </c>
      <c r="C842" s="39" t="s">
        <v>669</v>
      </c>
      <c r="D842" s="35" t="s">
        <v>1077</v>
      </c>
      <c r="E842" s="33">
        <v>34</v>
      </c>
      <c r="F842" s="34" t="s">
        <v>1083</v>
      </c>
      <c r="G842" s="35" t="s">
        <v>1092</v>
      </c>
      <c r="H842" s="36" t="s">
        <v>1123</v>
      </c>
    </row>
    <row r="843" spans="1:8" hidden="1">
      <c r="A843" s="38">
        <v>843</v>
      </c>
      <c r="B843" s="39" t="s">
        <v>1051</v>
      </c>
      <c r="C843" s="39" t="s">
        <v>89</v>
      </c>
      <c r="D843" s="35" t="s">
        <v>1078</v>
      </c>
      <c r="E843" s="33">
        <v>26</v>
      </c>
      <c r="F843" s="34" t="s">
        <v>1082</v>
      </c>
      <c r="G843" s="35" t="s">
        <v>1205</v>
      </c>
      <c r="H843" s="36" t="s">
        <v>1121</v>
      </c>
    </row>
    <row r="844" spans="1:8">
      <c r="A844" s="38">
        <v>844</v>
      </c>
      <c r="B844" s="39" t="s">
        <v>734</v>
      </c>
      <c r="C844" s="39" t="s">
        <v>670</v>
      </c>
      <c r="D844" s="35" t="s">
        <v>1077</v>
      </c>
      <c r="E844" s="33">
        <v>21</v>
      </c>
      <c r="F844" s="34" t="s">
        <v>1081</v>
      </c>
      <c r="G844" s="35" t="s">
        <v>1092</v>
      </c>
      <c r="H844" s="36" t="s">
        <v>1122</v>
      </c>
    </row>
    <row r="845" spans="1:8" hidden="1">
      <c r="A845" s="38">
        <v>845</v>
      </c>
      <c r="B845" s="39" t="s">
        <v>824</v>
      </c>
      <c r="C845" s="39" t="s">
        <v>671</v>
      </c>
      <c r="D845" s="35" t="s">
        <v>1078</v>
      </c>
      <c r="E845" s="33">
        <v>45</v>
      </c>
      <c r="F845" s="34" t="s">
        <v>1086</v>
      </c>
      <c r="G845" s="35" t="s">
        <v>1094</v>
      </c>
      <c r="H845" s="36" t="s">
        <v>1123</v>
      </c>
    </row>
    <row r="846" spans="1:8" hidden="1">
      <c r="A846" s="38">
        <v>847</v>
      </c>
      <c r="B846" s="39" t="s">
        <v>35</v>
      </c>
      <c r="C846" s="39" t="s">
        <v>672</v>
      </c>
      <c r="D846" s="35" t="s">
        <v>1078</v>
      </c>
      <c r="E846" s="33">
        <v>45</v>
      </c>
      <c r="F846" s="34" t="s">
        <v>1086</v>
      </c>
      <c r="G846" s="35" t="s">
        <v>1092</v>
      </c>
      <c r="H846" s="36" t="s">
        <v>1122</v>
      </c>
    </row>
    <row r="847" spans="1:8" hidden="1">
      <c r="A847" s="38">
        <v>848</v>
      </c>
      <c r="B847" s="39" t="s">
        <v>944</v>
      </c>
      <c r="C847" s="39" t="s">
        <v>40</v>
      </c>
      <c r="D847" s="35" t="s">
        <v>1078</v>
      </c>
      <c r="E847" s="33">
        <v>27</v>
      </c>
      <c r="F847" s="34" t="s">
        <v>1082</v>
      </c>
      <c r="G847" s="35" t="s">
        <v>1094</v>
      </c>
      <c r="H847" s="36" t="s">
        <v>1122</v>
      </c>
    </row>
    <row r="848" spans="1:8" hidden="1">
      <c r="A848" s="38">
        <v>849</v>
      </c>
      <c r="B848" s="39" t="s">
        <v>35</v>
      </c>
      <c r="C848" s="39" t="s">
        <v>391</v>
      </c>
      <c r="D848" s="35" t="s">
        <v>1078</v>
      </c>
      <c r="E848" s="33">
        <v>16</v>
      </c>
      <c r="F848" s="34" t="s">
        <v>1080</v>
      </c>
      <c r="G848" s="35" t="s">
        <v>1092</v>
      </c>
      <c r="H848" s="36" t="s">
        <v>1122</v>
      </c>
    </row>
    <row r="849" spans="1:8">
      <c r="A849" s="38">
        <v>850</v>
      </c>
      <c r="B849" s="39" t="s">
        <v>734</v>
      </c>
      <c r="C849" s="39" t="s">
        <v>673</v>
      </c>
      <c r="D849" s="35" t="s">
        <v>1077</v>
      </c>
      <c r="E849" s="33">
        <v>47</v>
      </c>
      <c r="F849" s="34" t="s">
        <v>1086</v>
      </c>
      <c r="G849" s="35" t="s">
        <v>1092</v>
      </c>
      <c r="H849" s="36" t="s">
        <v>1122</v>
      </c>
    </row>
    <row r="850" spans="1:8" hidden="1">
      <c r="A850" s="38">
        <v>851</v>
      </c>
      <c r="B850" s="39" t="s">
        <v>1034</v>
      </c>
      <c r="C850" s="39" t="s">
        <v>674</v>
      </c>
      <c r="D850" s="35" t="s">
        <v>1078</v>
      </c>
      <c r="E850" s="33">
        <v>32</v>
      </c>
      <c r="F850" s="34" t="s">
        <v>1083</v>
      </c>
      <c r="G850" s="35" t="s">
        <v>1092</v>
      </c>
      <c r="H850" s="36" t="s">
        <v>1122</v>
      </c>
    </row>
    <row r="851" spans="1:8">
      <c r="A851" s="38">
        <v>852</v>
      </c>
      <c r="B851" s="39" t="s">
        <v>318</v>
      </c>
      <c r="C851" s="39" t="s">
        <v>36</v>
      </c>
      <c r="D851" s="35" t="s">
        <v>1077</v>
      </c>
      <c r="E851" s="33">
        <v>51</v>
      </c>
      <c r="F851" s="34" t="s">
        <v>1087</v>
      </c>
      <c r="G851" s="35" t="s">
        <v>1205</v>
      </c>
      <c r="H851" s="36" t="s">
        <v>1122</v>
      </c>
    </row>
    <row r="852" spans="1:8">
      <c r="A852" s="38">
        <v>853</v>
      </c>
      <c r="B852" s="39" t="s">
        <v>432</v>
      </c>
      <c r="C852" s="39" t="s">
        <v>675</v>
      </c>
      <c r="D852" s="35" t="s">
        <v>1077</v>
      </c>
      <c r="E852" s="33">
        <v>27</v>
      </c>
      <c r="F852" s="34" t="s">
        <v>1082</v>
      </c>
      <c r="G852" s="35" t="s">
        <v>1092</v>
      </c>
      <c r="H852" s="36" t="s">
        <v>1122</v>
      </c>
    </row>
    <row r="853" spans="1:8">
      <c r="A853" s="38">
        <v>854</v>
      </c>
      <c r="B853" s="39" t="s">
        <v>1052</v>
      </c>
      <c r="C853" s="39" t="s">
        <v>676</v>
      </c>
      <c r="D853" s="35" t="s">
        <v>1077</v>
      </c>
      <c r="E853" s="33">
        <v>31</v>
      </c>
      <c r="F853" s="34" t="s">
        <v>1083</v>
      </c>
      <c r="G853" s="35" t="s">
        <v>1092</v>
      </c>
      <c r="H853" s="36" t="s">
        <v>1121</v>
      </c>
    </row>
    <row r="854" spans="1:8">
      <c r="A854" s="38">
        <v>855</v>
      </c>
      <c r="B854" s="39" t="s">
        <v>432</v>
      </c>
      <c r="C854" s="39" t="s">
        <v>677</v>
      </c>
      <c r="D854" s="35" t="s">
        <v>1077</v>
      </c>
      <c r="E854" s="33">
        <v>26</v>
      </c>
      <c r="F854" s="34" t="s">
        <v>1082</v>
      </c>
      <c r="G854" s="35" t="s">
        <v>1094</v>
      </c>
      <c r="H854" s="36" t="s">
        <v>1122</v>
      </c>
    </row>
    <row r="855" spans="1:8" hidden="1">
      <c r="A855" s="38">
        <v>856</v>
      </c>
      <c r="B855" s="39" t="s">
        <v>967</v>
      </c>
      <c r="C855" s="39" t="s">
        <v>678</v>
      </c>
      <c r="D855" s="35" t="s">
        <v>1078</v>
      </c>
      <c r="E855" s="33">
        <v>18</v>
      </c>
      <c r="F855" s="34" t="s">
        <v>1080</v>
      </c>
      <c r="G855" s="35" t="s">
        <v>1092</v>
      </c>
      <c r="H855" s="36" t="s">
        <v>1121</v>
      </c>
    </row>
    <row r="856" spans="1:8" hidden="1">
      <c r="A856" s="38">
        <v>857</v>
      </c>
      <c r="B856" s="39" t="s">
        <v>1053</v>
      </c>
      <c r="C856" s="39" t="s">
        <v>679</v>
      </c>
      <c r="D856" s="35" t="s">
        <v>1078</v>
      </c>
      <c r="E856" s="33">
        <v>12</v>
      </c>
      <c r="F856" s="34" t="s">
        <v>1079</v>
      </c>
      <c r="G856" s="35" t="s">
        <v>1092</v>
      </c>
      <c r="H856" s="36" t="s">
        <v>1122</v>
      </c>
    </row>
    <row r="857" spans="1:8">
      <c r="A857" s="38">
        <v>858</v>
      </c>
      <c r="B857" s="39" t="s">
        <v>788</v>
      </c>
      <c r="C857" s="39" t="s">
        <v>680</v>
      </c>
      <c r="D857" s="35" t="s">
        <v>1077</v>
      </c>
      <c r="E857" s="33">
        <v>41</v>
      </c>
      <c r="F857" s="34" t="s">
        <v>1085</v>
      </c>
      <c r="G857" s="35" t="s">
        <v>1092</v>
      </c>
      <c r="H857" s="36" t="s">
        <v>1121</v>
      </c>
    </row>
    <row r="858" spans="1:8" hidden="1">
      <c r="A858" s="38">
        <v>859</v>
      </c>
      <c r="B858" s="39" t="s">
        <v>975</v>
      </c>
      <c r="C858" s="39" t="s">
        <v>681</v>
      </c>
      <c r="D858" s="35" t="s">
        <v>1078</v>
      </c>
      <c r="E858" s="33">
        <v>18</v>
      </c>
      <c r="F858" s="34" t="s">
        <v>1080</v>
      </c>
      <c r="G858" s="35" t="s">
        <v>1092</v>
      </c>
      <c r="H858" s="36" t="s">
        <v>1122</v>
      </c>
    </row>
    <row r="859" spans="1:8">
      <c r="A859" s="38">
        <v>860</v>
      </c>
      <c r="B859" s="39" t="s">
        <v>788</v>
      </c>
      <c r="C859" s="39" t="s">
        <v>682</v>
      </c>
      <c r="D859" s="35" t="s">
        <v>1077</v>
      </c>
      <c r="E859" s="33">
        <v>33</v>
      </c>
      <c r="F859" s="34" t="s">
        <v>1083</v>
      </c>
      <c r="G859" s="35" t="s">
        <v>1092</v>
      </c>
      <c r="H859" s="36" t="s">
        <v>1122</v>
      </c>
    </row>
    <row r="860" spans="1:8" hidden="1">
      <c r="A860" s="38">
        <v>861</v>
      </c>
      <c r="B860" s="39" t="s">
        <v>787</v>
      </c>
      <c r="C860" s="39" t="s">
        <v>683</v>
      </c>
      <c r="D860" s="35" t="s">
        <v>1078</v>
      </c>
      <c r="E860" s="33">
        <v>13</v>
      </c>
      <c r="F860" s="34" t="s">
        <v>1079</v>
      </c>
      <c r="G860" s="35" t="s">
        <v>1092</v>
      </c>
      <c r="H860" s="36" t="s">
        <v>1122</v>
      </c>
    </row>
    <row r="861" spans="1:8">
      <c r="A861" s="38">
        <v>862</v>
      </c>
      <c r="B861" s="39" t="s">
        <v>734</v>
      </c>
      <c r="C861" s="39" t="s">
        <v>684</v>
      </c>
      <c r="D861" s="35" t="s">
        <v>1077</v>
      </c>
      <c r="E861" s="33">
        <v>37</v>
      </c>
      <c r="F861" s="34" t="s">
        <v>1084</v>
      </c>
      <c r="G861" s="35" t="s">
        <v>1095</v>
      </c>
      <c r="H861" s="36" t="s">
        <v>1122</v>
      </c>
    </row>
    <row r="862" spans="1:8">
      <c r="A862" s="38">
        <v>863</v>
      </c>
      <c r="B862" s="39" t="s">
        <v>796</v>
      </c>
      <c r="C862" s="39" t="s">
        <v>685</v>
      </c>
      <c r="D862" s="35" t="s">
        <v>1077</v>
      </c>
      <c r="E862" s="33">
        <v>18</v>
      </c>
      <c r="F862" s="34" t="s">
        <v>1080</v>
      </c>
      <c r="G862" s="35" t="s">
        <v>1098</v>
      </c>
      <c r="H862" s="36" t="s">
        <v>1122</v>
      </c>
    </row>
    <row r="863" spans="1:8">
      <c r="A863" s="38">
        <v>864</v>
      </c>
      <c r="B863" s="39" t="s">
        <v>734</v>
      </c>
      <c r="C863" s="39" t="s">
        <v>686</v>
      </c>
      <c r="D863" s="35" t="s">
        <v>1077</v>
      </c>
      <c r="E863" s="33">
        <v>31</v>
      </c>
      <c r="F863" s="34" t="s">
        <v>1083</v>
      </c>
      <c r="G863" s="35" t="s">
        <v>1094</v>
      </c>
      <c r="H863" s="36" t="s">
        <v>1122</v>
      </c>
    </row>
    <row r="864" spans="1:8" hidden="1">
      <c r="A864" s="38">
        <v>865</v>
      </c>
      <c r="B864" s="39" t="s">
        <v>826</v>
      </c>
      <c r="C864" s="39" t="s">
        <v>89</v>
      </c>
      <c r="D864" s="35" t="s">
        <v>1078</v>
      </c>
      <c r="E864" s="33">
        <v>58</v>
      </c>
      <c r="F864" s="34" t="s">
        <v>1088</v>
      </c>
      <c r="G864" s="35" t="s">
        <v>1094</v>
      </c>
      <c r="H864" s="36" t="s">
        <v>1122</v>
      </c>
    </row>
    <row r="865" spans="1:8" hidden="1">
      <c r="A865" s="38">
        <v>866</v>
      </c>
      <c r="B865" s="39" t="s">
        <v>35</v>
      </c>
      <c r="C865" s="39" t="s">
        <v>687</v>
      </c>
      <c r="D865" s="35" t="s">
        <v>1078</v>
      </c>
      <c r="E865" s="33">
        <v>14</v>
      </c>
      <c r="F865" s="34" t="s">
        <v>1079</v>
      </c>
      <c r="G865" s="35" t="s">
        <v>1092</v>
      </c>
      <c r="H865" s="36" t="s">
        <v>1121</v>
      </c>
    </row>
    <row r="866" spans="1:8">
      <c r="A866" s="38">
        <v>867</v>
      </c>
      <c r="B866" s="39" t="s">
        <v>488</v>
      </c>
      <c r="C866" s="39" t="s">
        <v>688</v>
      </c>
      <c r="D866" s="35" t="s">
        <v>1077</v>
      </c>
      <c r="E866" s="33">
        <v>41</v>
      </c>
      <c r="F866" s="34" t="s">
        <v>1085</v>
      </c>
      <c r="G866" s="35" t="s">
        <v>1092</v>
      </c>
      <c r="H866" s="36" t="s">
        <v>1121</v>
      </c>
    </row>
    <row r="867" spans="1:8" hidden="1">
      <c r="A867" s="38">
        <v>868</v>
      </c>
      <c r="B867" s="39" t="s">
        <v>794</v>
      </c>
      <c r="C867" s="39" t="s">
        <v>689</v>
      </c>
      <c r="D867" s="35" t="s">
        <v>1078</v>
      </c>
      <c r="E867" s="33">
        <v>36</v>
      </c>
      <c r="F867" s="34" t="s">
        <v>1084</v>
      </c>
      <c r="G867" s="35" t="s">
        <v>1092</v>
      </c>
      <c r="H867" s="36" t="s">
        <v>1121</v>
      </c>
    </row>
    <row r="868" spans="1:8" hidden="1">
      <c r="A868" s="38">
        <v>869</v>
      </c>
      <c r="B868" s="39" t="s">
        <v>35</v>
      </c>
      <c r="C868" s="39" t="s">
        <v>690</v>
      </c>
      <c r="D868" s="35" t="s">
        <v>1078</v>
      </c>
      <c r="E868" s="33">
        <v>27</v>
      </c>
      <c r="F868" s="34" t="s">
        <v>1082</v>
      </c>
      <c r="G868" s="35" t="s">
        <v>1098</v>
      </c>
      <c r="H868" s="36" t="s">
        <v>1123</v>
      </c>
    </row>
    <row r="869" spans="1:8">
      <c r="A869" s="38">
        <v>870</v>
      </c>
      <c r="B869" s="39" t="s">
        <v>788</v>
      </c>
      <c r="C869" s="39" t="s">
        <v>691</v>
      </c>
      <c r="D869" s="35" t="s">
        <v>1077</v>
      </c>
      <c r="E869" s="33">
        <v>47</v>
      </c>
      <c r="F869" s="34" t="s">
        <v>1086</v>
      </c>
      <c r="G869" s="35" t="s">
        <v>1092</v>
      </c>
      <c r="H869" s="36" t="s">
        <v>1122</v>
      </c>
    </row>
    <row r="870" spans="1:8" hidden="1">
      <c r="A870" s="38">
        <v>871</v>
      </c>
      <c r="B870" s="39" t="s">
        <v>857</v>
      </c>
      <c r="C870" s="39" t="s">
        <v>692</v>
      </c>
      <c r="D870" s="35" t="s">
        <v>1078</v>
      </c>
      <c r="E870" s="33">
        <v>31</v>
      </c>
      <c r="F870" s="34" t="s">
        <v>1083</v>
      </c>
      <c r="G870" s="35" t="s">
        <v>1094</v>
      </c>
      <c r="H870" s="36" t="s">
        <v>1122</v>
      </c>
    </row>
    <row r="871" spans="1:8">
      <c r="A871" s="38">
        <v>872</v>
      </c>
      <c r="B871" s="39" t="s">
        <v>1054</v>
      </c>
      <c r="C871" s="39" t="s">
        <v>693</v>
      </c>
      <c r="D871" s="35" t="s">
        <v>1077</v>
      </c>
      <c r="E871" s="33">
        <v>39</v>
      </c>
      <c r="F871" s="34" t="s">
        <v>1084</v>
      </c>
      <c r="G871" s="35" t="s">
        <v>1092</v>
      </c>
      <c r="H871" s="36" t="s">
        <v>1121</v>
      </c>
    </row>
    <row r="872" spans="1:8" hidden="1">
      <c r="A872" s="38">
        <v>873</v>
      </c>
      <c r="B872" s="39" t="s">
        <v>944</v>
      </c>
      <c r="C872" s="39" t="s">
        <v>694</v>
      </c>
      <c r="D872" s="35" t="s">
        <v>1078</v>
      </c>
      <c r="E872" s="33">
        <v>42</v>
      </c>
      <c r="F872" s="34" t="s">
        <v>1085</v>
      </c>
      <c r="G872" s="35" t="s">
        <v>1093</v>
      </c>
      <c r="H872" s="36" t="s">
        <v>1122</v>
      </c>
    </row>
    <row r="873" spans="1:8" hidden="1">
      <c r="A873" s="38">
        <v>874</v>
      </c>
      <c r="B873" s="39" t="s">
        <v>886</v>
      </c>
      <c r="C873" s="39" t="s">
        <v>695</v>
      </c>
      <c r="D873" s="35" t="s">
        <v>1078</v>
      </c>
      <c r="E873" s="33">
        <v>18</v>
      </c>
      <c r="F873" s="34" t="s">
        <v>1080</v>
      </c>
      <c r="G873" s="35" t="s">
        <v>1092</v>
      </c>
      <c r="H873" s="36" t="s">
        <v>1122</v>
      </c>
    </row>
    <row r="874" spans="1:8" hidden="1">
      <c r="A874" s="38">
        <v>875</v>
      </c>
      <c r="B874" s="39" t="s">
        <v>1051</v>
      </c>
      <c r="C874" s="39" t="s">
        <v>27</v>
      </c>
      <c r="D874" s="35" t="s">
        <v>1078</v>
      </c>
      <c r="E874" s="33">
        <v>26</v>
      </c>
      <c r="F874" s="34" t="s">
        <v>1082</v>
      </c>
      <c r="G874" s="35" t="s">
        <v>1095</v>
      </c>
      <c r="H874" s="36" t="s">
        <v>1121</v>
      </c>
    </row>
    <row r="875" spans="1:8">
      <c r="A875" s="38">
        <v>876</v>
      </c>
      <c r="B875" s="39" t="s">
        <v>409</v>
      </c>
      <c r="C875" s="39" t="s">
        <v>696</v>
      </c>
      <c r="D875" s="35" t="s">
        <v>1077</v>
      </c>
      <c r="E875" s="33">
        <v>31</v>
      </c>
      <c r="F875" s="34" t="s">
        <v>1083</v>
      </c>
      <c r="G875" s="35" t="s">
        <v>1092</v>
      </c>
      <c r="H875" s="36" t="s">
        <v>1122</v>
      </c>
    </row>
    <row r="876" spans="1:8">
      <c r="A876" s="38">
        <v>877</v>
      </c>
      <c r="B876" s="39" t="s">
        <v>807</v>
      </c>
      <c r="C876" s="39" t="s">
        <v>697</v>
      </c>
      <c r="D876" s="35" t="s">
        <v>1077</v>
      </c>
      <c r="E876" s="33">
        <v>19</v>
      </c>
      <c r="F876" s="34" t="s">
        <v>1080</v>
      </c>
      <c r="G876" s="35" t="s">
        <v>1094</v>
      </c>
      <c r="H876" s="36" t="s">
        <v>1122</v>
      </c>
    </row>
    <row r="877" spans="1:8">
      <c r="A877" s="38">
        <v>878</v>
      </c>
      <c r="B877" s="39" t="s">
        <v>734</v>
      </c>
      <c r="C877" s="39" t="s">
        <v>239</v>
      </c>
      <c r="D877" s="35" t="s">
        <v>1077</v>
      </c>
      <c r="E877" s="33">
        <v>15</v>
      </c>
      <c r="F877" s="34" t="s">
        <v>1080</v>
      </c>
      <c r="G877" s="35" t="s">
        <v>1205</v>
      </c>
      <c r="H877" s="36" t="s">
        <v>1122</v>
      </c>
    </row>
    <row r="878" spans="1:8">
      <c r="A878" s="38">
        <v>879</v>
      </c>
      <c r="B878" s="39" t="s">
        <v>1055</v>
      </c>
      <c r="C878" s="39" t="s">
        <v>698</v>
      </c>
      <c r="D878" s="35" t="s">
        <v>1077</v>
      </c>
      <c r="E878" s="33">
        <v>50</v>
      </c>
      <c r="F878" s="34" t="s">
        <v>1087</v>
      </c>
      <c r="G878" s="35" t="s">
        <v>1092</v>
      </c>
      <c r="H878" s="36" t="s">
        <v>1122</v>
      </c>
    </row>
    <row r="879" spans="1:8" hidden="1">
      <c r="A879" s="38">
        <v>880</v>
      </c>
      <c r="B879" s="39" t="s">
        <v>886</v>
      </c>
      <c r="C879" s="39" t="s">
        <v>699</v>
      </c>
      <c r="D879" s="35" t="s">
        <v>1078</v>
      </c>
      <c r="E879" s="33">
        <v>30</v>
      </c>
      <c r="F879" s="34" t="s">
        <v>1083</v>
      </c>
      <c r="G879" s="35" t="s">
        <v>1205</v>
      </c>
      <c r="H879" s="36" t="s">
        <v>1122</v>
      </c>
    </row>
    <row r="880" spans="1:8" hidden="1">
      <c r="A880" s="38">
        <v>881</v>
      </c>
      <c r="B880" s="39" t="s">
        <v>766</v>
      </c>
      <c r="C880" s="39" t="s">
        <v>700</v>
      </c>
      <c r="D880" s="35" t="s">
        <v>1078</v>
      </c>
      <c r="E880" s="33">
        <v>20</v>
      </c>
      <c r="F880" s="34" t="s">
        <v>1081</v>
      </c>
      <c r="G880" s="35" t="s">
        <v>1098</v>
      </c>
      <c r="H880" s="36" t="s">
        <v>1122</v>
      </c>
    </row>
    <row r="881" spans="1:8">
      <c r="A881" s="38">
        <v>882</v>
      </c>
      <c r="B881" s="39" t="s">
        <v>898</v>
      </c>
      <c r="C881" s="39" t="s">
        <v>701</v>
      </c>
      <c r="D881" s="35" t="s">
        <v>1077</v>
      </c>
      <c r="E881" s="33">
        <v>36</v>
      </c>
      <c r="F881" s="34" t="s">
        <v>1084</v>
      </c>
      <c r="G881" s="35" t="s">
        <v>1092</v>
      </c>
      <c r="H881" s="36" t="s">
        <v>1122</v>
      </c>
    </row>
    <row r="882" spans="1:8">
      <c r="A882" s="38">
        <v>883</v>
      </c>
      <c r="B882" s="39" t="s">
        <v>788</v>
      </c>
      <c r="C882" s="39" t="s">
        <v>702</v>
      </c>
      <c r="D882" s="35" t="s">
        <v>1077</v>
      </c>
      <c r="E882" s="33">
        <v>25</v>
      </c>
      <c r="F882" s="34" t="s">
        <v>1082</v>
      </c>
      <c r="G882" s="35" t="s">
        <v>1092</v>
      </c>
      <c r="H882" s="36" t="s">
        <v>1121</v>
      </c>
    </row>
    <row r="883" spans="1:8">
      <c r="A883" s="38">
        <v>884</v>
      </c>
      <c r="B883" s="39" t="s">
        <v>808</v>
      </c>
      <c r="C883" s="39" t="s">
        <v>703</v>
      </c>
      <c r="D883" s="35" t="s">
        <v>1077</v>
      </c>
      <c r="E883" s="33">
        <v>26</v>
      </c>
      <c r="F883" s="34" t="s">
        <v>1082</v>
      </c>
      <c r="G883" s="35" t="s">
        <v>1092</v>
      </c>
      <c r="H883" s="36" t="s">
        <v>1122</v>
      </c>
    </row>
    <row r="884" spans="1:8">
      <c r="A884" s="38">
        <v>885</v>
      </c>
      <c r="B884" s="39" t="s">
        <v>812</v>
      </c>
      <c r="C884" s="39" t="s">
        <v>704</v>
      </c>
      <c r="D884" s="35" t="s">
        <v>1077</v>
      </c>
      <c r="E884" s="33">
        <v>21</v>
      </c>
      <c r="F884" s="34" t="s">
        <v>1081</v>
      </c>
      <c r="G884" s="35" t="s">
        <v>1092</v>
      </c>
      <c r="H884" s="36" t="s">
        <v>1122</v>
      </c>
    </row>
    <row r="885" spans="1:8" hidden="1">
      <c r="A885" s="38">
        <v>886</v>
      </c>
      <c r="B885" s="39" t="s">
        <v>35</v>
      </c>
      <c r="C885" s="39" t="s">
        <v>359</v>
      </c>
      <c r="D885" s="35" t="s">
        <v>1078</v>
      </c>
      <c r="E885" s="33">
        <v>24</v>
      </c>
      <c r="F885" s="34" t="s">
        <v>1081</v>
      </c>
      <c r="G885" s="35" t="s">
        <v>1205</v>
      </c>
      <c r="H885" s="36" t="s">
        <v>1122</v>
      </c>
    </row>
    <row r="886" spans="1:8">
      <c r="A886" s="38">
        <v>887</v>
      </c>
      <c r="B886" s="39" t="s">
        <v>397</v>
      </c>
      <c r="C886" s="39" t="s">
        <v>705</v>
      </c>
      <c r="D886" s="35" t="s">
        <v>1077</v>
      </c>
      <c r="E886" s="33">
        <v>39</v>
      </c>
      <c r="F886" s="34" t="s">
        <v>1084</v>
      </c>
      <c r="G886" s="35" t="s">
        <v>1092</v>
      </c>
      <c r="H886" s="36" t="s">
        <v>1122</v>
      </c>
    </row>
    <row r="887" spans="1:8">
      <c r="A887" s="38">
        <v>888</v>
      </c>
      <c r="B887" s="39" t="s">
        <v>432</v>
      </c>
      <c r="C887" s="39" t="s">
        <v>706</v>
      </c>
      <c r="D887" s="35" t="s">
        <v>1077</v>
      </c>
      <c r="E887" s="33">
        <v>23</v>
      </c>
      <c r="F887" s="34" t="s">
        <v>1081</v>
      </c>
      <c r="G887" s="35" t="s">
        <v>1092</v>
      </c>
      <c r="H887" s="36" t="s">
        <v>1122</v>
      </c>
    </row>
    <row r="888" spans="1:8">
      <c r="A888" s="38">
        <v>889</v>
      </c>
      <c r="B888" s="39" t="s">
        <v>1037</v>
      </c>
      <c r="C888" s="39" t="s">
        <v>707</v>
      </c>
      <c r="D888" s="35" t="s">
        <v>1077</v>
      </c>
      <c r="E888" s="33">
        <v>21</v>
      </c>
      <c r="F888" s="34" t="s">
        <v>1081</v>
      </c>
      <c r="G888" s="35" t="s">
        <v>1092</v>
      </c>
      <c r="H888" s="36" t="s">
        <v>1122</v>
      </c>
    </row>
    <row r="889" spans="1:8">
      <c r="A889" s="38">
        <v>890</v>
      </c>
      <c r="B889" s="39" t="s">
        <v>1056</v>
      </c>
      <c r="C889" s="39" t="s">
        <v>708</v>
      </c>
      <c r="D889" s="35" t="s">
        <v>1077</v>
      </c>
      <c r="E889" s="33">
        <v>18</v>
      </c>
      <c r="F889" s="34" t="s">
        <v>1080</v>
      </c>
      <c r="G889" s="35" t="s">
        <v>1094</v>
      </c>
      <c r="H889" s="36" t="s">
        <v>1121</v>
      </c>
    </row>
    <row r="890" spans="1:8">
      <c r="A890" s="38">
        <v>891</v>
      </c>
      <c r="B890" s="39" t="s">
        <v>432</v>
      </c>
      <c r="C890" s="39" t="s">
        <v>709</v>
      </c>
      <c r="D890" s="35" t="s">
        <v>1077</v>
      </c>
      <c r="E890" s="33">
        <v>24</v>
      </c>
      <c r="F890" s="34" t="s">
        <v>1081</v>
      </c>
      <c r="G890" s="35" t="s">
        <v>1094</v>
      </c>
      <c r="H890" s="36" t="s">
        <v>1121</v>
      </c>
    </row>
    <row r="891" spans="1:8">
      <c r="A891" s="38">
        <v>892</v>
      </c>
      <c r="B891" s="39" t="s">
        <v>1057</v>
      </c>
      <c r="C891" s="39" t="s">
        <v>590</v>
      </c>
      <c r="D891" s="35" t="s">
        <v>1077</v>
      </c>
      <c r="E891" s="33">
        <v>18</v>
      </c>
      <c r="F891" s="34" t="s">
        <v>1080</v>
      </c>
      <c r="G891" s="35" t="s">
        <v>1095</v>
      </c>
      <c r="H891" s="36" t="s">
        <v>1121</v>
      </c>
    </row>
    <row r="892" spans="1:8">
      <c r="A892" s="38">
        <v>893</v>
      </c>
      <c r="B892" s="39" t="s">
        <v>861</v>
      </c>
      <c r="C892" s="39" t="s">
        <v>710</v>
      </c>
      <c r="D892" s="35" t="s">
        <v>1077</v>
      </c>
      <c r="E892" s="33">
        <v>14</v>
      </c>
      <c r="F892" s="34" t="s">
        <v>1079</v>
      </c>
      <c r="G892" s="35" t="s">
        <v>1205</v>
      </c>
      <c r="H892" s="36" t="s">
        <v>1122</v>
      </c>
    </row>
    <row r="893" spans="1:8" hidden="1">
      <c r="A893" s="38">
        <v>894</v>
      </c>
      <c r="B893" s="39" t="s">
        <v>826</v>
      </c>
      <c r="C893" s="39" t="s">
        <v>711</v>
      </c>
      <c r="D893" s="35" t="s">
        <v>1078</v>
      </c>
      <c r="E893" s="33">
        <v>65</v>
      </c>
      <c r="F893" s="34" t="s">
        <v>1090</v>
      </c>
      <c r="G893" s="35" t="s">
        <v>1092</v>
      </c>
      <c r="H893" s="36" t="s">
        <v>1122</v>
      </c>
    </row>
    <row r="894" spans="1:8" hidden="1">
      <c r="A894" s="38">
        <v>895</v>
      </c>
      <c r="B894" s="39" t="s">
        <v>35</v>
      </c>
      <c r="C894" s="39" t="s">
        <v>712</v>
      </c>
      <c r="D894" s="35" t="s">
        <v>1078</v>
      </c>
      <c r="E894" s="33">
        <v>17</v>
      </c>
      <c r="F894" s="34" t="s">
        <v>1080</v>
      </c>
      <c r="G894" s="35" t="s">
        <v>1092</v>
      </c>
      <c r="H894" s="36" t="s">
        <v>1122</v>
      </c>
    </row>
    <row r="895" spans="1:8" hidden="1">
      <c r="A895" s="38">
        <v>896</v>
      </c>
      <c r="B895" s="39" t="s">
        <v>903</v>
      </c>
      <c r="C895" s="39" t="s">
        <v>713</v>
      </c>
      <c r="D895" s="35" t="s">
        <v>1078</v>
      </c>
      <c r="E895" s="33">
        <v>29</v>
      </c>
      <c r="F895" s="34" t="s">
        <v>1082</v>
      </c>
      <c r="G895" s="35" t="s">
        <v>1094</v>
      </c>
      <c r="H895" s="36" t="s">
        <v>1122</v>
      </c>
    </row>
    <row r="896" spans="1:8" hidden="1">
      <c r="A896" s="38">
        <v>897</v>
      </c>
      <c r="B896" s="39" t="s">
        <v>826</v>
      </c>
      <c r="C896" s="39" t="s">
        <v>714</v>
      </c>
      <c r="D896" s="35" t="s">
        <v>1078</v>
      </c>
      <c r="E896" s="33">
        <v>38</v>
      </c>
      <c r="F896" s="34" t="s">
        <v>1084</v>
      </c>
      <c r="G896" s="35" t="s">
        <v>1095</v>
      </c>
      <c r="H896" s="36" t="s">
        <v>1121</v>
      </c>
    </row>
    <row r="897" spans="1:8">
      <c r="A897" s="38">
        <v>898</v>
      </c>
      <c r="B897" s="39" t="s">
        <v>1058</v>
      </c>
      <c r="C897" s="39" t="s">
        <v>715</v>
      </c>
      <c r="D897" s="35" t="s">
        <v>1077</v>
      </c>
      <c r="E897" s="33">
        <v>37</v>
      </c>
      <c r="F897" s="34" t="s">
        <v>1084</v>
      </c>
      <c r="G897" s="35" t="s">
        <v>1092</v>
      </c>
      <c r="H897" s="36" t="s">
        <v>1122</v>
      </c>
    </row>
    <row r="898" spans="1:8" hidden="1">
      <c r="A898" s="38">
        <v>899</v>
      </c>
      <c r="B898" s="39" t="s">
        <v>798</v>
      </c>
      <c r="C898" s="39" t="s">
        <v>27</v>
      </c>
      <c r="D898" s="35" t="s">
        <v>1078</v>
      </c>
      <c r="E898" s="33">
        <v>26</v>
      </c>
      <c r="F898" s="34" t="s">
        <v>1082</v>
      </c>
      <c r="G898" s="35" t="s">
        <v>1098</v>
      </c>
      <c r="H898" s="36" t="s">
        <v>1122</v>
      </c>
    </row>
    <row r="899" spans="1:8" hidden="1">
      <c r="A899" s="38">
        <v>901</v>
      </c>
      <c r="B899" s="39" t="s">
        <v>826</v>
      </c>
      <c r="C899" s="39" t="s">
        <v>716</v>
      </c>
      <c r="D899" s="35" t="s">
        <v>1078</v>
      </c>
      <c r="E899" s="33">
        <v>25</v>
      </c>
      <c r="F899" s="34" t="s">
        <v>1082</v>
      </c>
      <c r="G899" s="35" t="s">
        <v>1092</v>
      </c>
      <c r="H899" s="36" t="s">
        <v>1122</v>
      </c>
    </row>
    <row r="900" spans="1:8" hidden="1">
      <c r="A900" s="38">
        <v>902</v>
      </c>
      <c r="B900" s="39" t="s">
        <v>1059</v>
      </c>
      <c r="C900" s="39" t="s">
        <v>717</v>
      </c>
      <c r="D900" s="35" t="s">
        <v>1078</v>
      </c>
      <c r="E900" s="33">
        <v>32</v>
      </c>
      <c r="F900" s="34" t="s">
        <v>1083</v>
      </c>
      <c r="G900" s="35" t="s">
        <v>1095</v>
      </c>
      <c r="H900" s="36" t="s">
        <v>1122</v>
      </c>
    </row>
    <row r="901" spans="1:8" hidden="1">
      <c r="A901" s="38">
        <v>903</v>
      </c>
      <c r="B901" s="39" t="s">
        <v>1060</v>
      </c>
      <c r="C901" s="39" t="s">
        <v>718</v>
      </c>
      <c r="D901" s="35" t="s">
        <v>1078</v>
      </c>
      <c r="E901" s="33">
        <v>14</v>
      </c>
      <c r="F901" s="34" t="s">
        <v>1079</v>
      </c>
      <c r="G901" s="35" t="s">
        <v>1094</v>
      </c>
      <c r="H901" s="36" t="s">
        <v>1122</v>
      </c>
    </row>
    <row r="902" spans="1:8" hidden="1">
      <c r="A902" s="38">
        <v>904</v>
      </c>
      <c r="B902" s="39" t="s">
        <v>355</v>
      </c>
      <c r="C902" s="39" t="s">
        <v>719</v>
      </c>
      <c r="D902" s="35" t="s">
        <v>1078</v>
      </c>
      <c r="E902" s="33">
        <v>36</v>
      </c>
      <c r="F902" s="34" t="s">
        <v>1084</v>
      </c>
      <c r="G902" s="35" t="s">
        <v>1205</v>
      </c>
      <c r="H902" s="36" t="s">
        <v>1122</v>
      </c>
    </row>
    <row r="903" spans="1:8" hidden="1">
      <c r="A903" s="38">
        <v>905</v>
      </c>
      <c r="B903" s="39" t="s">
        <v>824</v>
      </c>
      <c r="C903" s="39" t="s">
        <v>720</v>
      </c>
      <c r="D903" s="35" t="s">
        <v>1078</v>
      </c>
      <c r="E903" s="33">
        <v>41</v>
      </c>
      <c r="F903" s="34" t="s">
        <v>1085</v>
      </c>
      <c r="G903" s="35" t="s">
        <v>1092</v>
      </c>
      <c r="H903" s="36" t="s">
        <v>1122</v>
      </c>
    </row>
    <row r="904" spans="1:8" hidden="1">
      <c r="A904" s="38">
        <v>906</v>
      </c>
      <c r="B904" s="39" t="s">
        <v>826</v>
      </c>
      <c r="C904" s="39" t="s">
        <v>239</v>
      </c>
      <c r="D904" s="35" t="s">
        <v>1078</v>
      </c>
      <c r="E904" s="33">
        <v>27</v>
      </c>
      <c r="F904" s="34" t="s">
        <v>1082</v>
      </c>
      <c r="G904" s="35" t="s">
        <v>1092</v>
      </c>
      <c r="H904" s="36" t="s">
        <v>1122</v>
      </c>
    </row>
    <row r="905" spans="1:8" hidden="1">
      <c r="A905" s="38">
        <v>907</v>
      </c>
      <c r="B905" s="39" t="s">
        <v>35</v>
      </c>
      <c r="C905" s="39" t="s">
        <v>721</v>
      </c>
      <c r="D905" s="35" t="s">
        <v>1078</v>
      </c>
      <c r="E905" s="33">
        <v>55</v>
      </c>
      <c r="F905" s="34" t="s">
        <v>1088</v>
      </c>
      <c r="G905" s="35" t="s">
        <v>1205</v>
      </c>
      <c r="H905" s="36" t="s">
        <v>1121</v>
      </c>
    </row>
    <row r="906" spans="1:8" hidden="1">
      <c r="A906" s="38">
        <v>908</v>
      </c>
      <c r="B906" s="39" t="s">
        <v>947</v>
      </c>
      <c r="C906" s="39" t="s">
        <v>89</v>
      </c>
      <c r="D906" s="35" t="s">
        <v>1078</v>
      </c>
      <c r="E906" s="33">
        <v>60</v>
      </c>
      <c r="F906" s="34" t="s">
        <v>1089</v>
      </c>
      <c r="G906" s="35" t="s">
        <v>1094</v>
      </c>
      <c r="H906" s="36" t="s">
        <v>1123</v>
      </c>
    </row>
    <row r="907" spans="1:8">
      <c r="A907" s="38">
        <v>909</v>
      </c>
      <c r="B907" s="39" t="s">
        <v>358</v>
      </c>
      <c r="C907" s="39" t="s">
        <v>722</v>
      </c>
      <c r="D907" s="35" t="s">
        <v>1077</v>
      </c>
      <c r="E907" s="33">
        <v>18</v>
      </c>
      <c r="F907" s="34" t="s">
        <v>1080</v>
      </c>
      <c r="G907" s="35" t="s">
        <v>1098</v>
      </c>
      <c r="H907" s="36" t="s">
        <v>1122</v>
      </c>
    </row>
    <row r="908" spans="1:8" hidden="1">
      <c r="A908" s="38">
        <v>910</v>
      </c>
      <c r="B908" s="39" t="s">
        <v>1061</v>
      </c>
      <c r="C908" s="39" t="s">
        <v>89</v>
      </c>
      <c r="D908" s="35" t="s">
        <v>1078</v>
      </c>
      <c r="E908" s="33">
        <v>45</v>
      </c>
      <c r="F908" s="34" t="s">
        <v>1086</v>
      </c>
      <c r="G908" s="35" t="s">
        <v>1094</v>
      </c>
      <c r="H908" s="36" t="s">
        <v>1122</v>
      </c>
    </row>
    <row r="909" spans="1:8" hidden="1">
      <c r="A909" s="38">
        <v>911</v>
      </c>
      <c r="B909" s="39" t="s">
        <v>35</v>
      </c>
      <c r="C909" s="39" t="s">
        <v>355</v>
      </c>
      <c r="D909" s="35" t="s">
        <v>1078</v>
      </c>
      <c r="E909" s="33">
        <v>28</v>
      </c>
      <c r="F909" s="34" t="s">
        <v>1082</v>
      </c>
      <c r="G909" s="35" t="s">
        <v>1095</v>
      </c>
      <c r="H909" s="36" t="s">
        <v>1121</v>
      </c>
    </row>
    <row r="910" spans="1:8" hidden="1">
      <c r="A910" s="38">
        <v>912</v>
      </c>
      <c r="B910" s="39" t="s">
        <v>866</v>
      </c>
      <c r="C910" s="39" t="s">
        <v>723</v>
      </c>
      <c r="D910" s="35" t="s">
        <v>1078</v>
      </c>
      <c r="E910" s="33">
        <v>36</v>
      </c>
      <c r="F910" s="34" t="s">
        <v>1084</v>
      </c>
      <c r="G910" s="35" t="s">
        <v>1092</v>
      </c>
      <c r="H910" s="36" t="s">
        <v>1122</v>
      </c>
    </row>
    <row r="911" spans="1:8" hidden="1">
      <c r="A911" s="38">
        <v>913</v>
      </c>
      <c r="B911" s="39" t="s">
        <v>826</v>
      </c>
      <c r="C911" s="39" t="s">
        <v>24</v>
      </c>
      <c r="D911" s="35" t="s">
        <v>1078</v>
      </c>
      <c r="E911" s="33">
        <v>29</v>
      </c>
      <c r="F911" s="34" t="s">
        <v>1082</v>
      </c>
      <c r="G911" s="35" t="s">
        <v>1205</v>
      </c>
      <c r="H911" s="36" t="s">
        <v>1122</v>
      </c>
    </row>
    <row r="912" spans="1:8" hidden="1">
      <c r="A912" s="38">
        <v>914</v>
      </c>
      <c r="B912" s="39" t="s">
        <v>223</v>
      </c>
      <c r="C912" s="39" t="s">
        <v>291</v>
      </c>
      <c r="D912" s="35" t="s">
        <v>1078</v>
      </c>
      <c r="E912" s="33">
        <v>40</v>
      </c>
      <c r="F912" s="34" t="s">
        <v>1085</v>
      </c>
      <c r="G912" s="35" t="s">
        <v>1092</v>
      </c>
      <c r="H912" s="36" t="s">
        <v>1122</v>
      </c>
    </row>
    <row r="913" spans="1:8" hidden="1">
      <c r="A913" s="38">
        <v>915</v>
      </c>
      <c r="B913" s="39" t="s">
        <v>35</v>
      </c>
      <c r="C913" s="39" t="s">
        <v>31</v>
      </c>
      <c r="D913" s="35" t="s">
        <v>1078</v>
      </c>
      <c r="E913" s="33">
        <v>28</v>
      </c>
      <c r="F913" s="34" t="s">
        <v>1082</v>
      </c>
      <c r="G913" s="35" t="s">
        <v>1095</v>
      </c>
      <c r="H913" s="36" t="s">
        <v>1122</v>
      </c>
    </row>
    <row r="914" spans="1:8" hidden="1">
      <c r="A914" s="38">
        <v>916</v>
      </c>
      <c r="B914" s="39" t="s">
        <v>1062</v>
      </c>
      <c r="C914" s="39" t="s">
        <v>724</v>
      </c>
      <c r="D914" s="35" t="s">
        <v>1078</v>
      </c>
      <c r="E914" s="33">
        <v>18</v>
      </c>
      <c r="F914" s="34" t="s">
        <v>1080</v>
      </c>
      <c r="G914" s="35" t="s">
        <v>1092</v>
      </c>
      <c r="H914" s="36" t="s">
        <v>1122</v>
      </c>
    </row>
    <row r="915" spans="1:8">
      <c r="A915" s="38">
        <v>917</v>
      </c>
      <c r="B915" s="39" t="s">
        <v>854</v>
      </c>
      <c r="C915" s="39" t="s">
        <v>725</v>
      </c>
      <c r="D915" s="35" t="s">
        <v>1077</v>
      </c>
      <c r="E915" s="33">
        <v>26</v>
      </c>
      <c r="F915" s="34" t="s">
        <v>1082</v>
      </c>
      <c r="G915" s="35" t="s">
        <v>1092</v>
      </c>
      <c r="H915" s="36" t="s">
        <v>1122</v>
      </c>
    </row>
    <row r="916" spans="1:8" hidden="1">
      <c r="A916" s="38">
        <v>918</v>
      </c>
      <c r="B916" s="39" t="s">
        <v>912</v>
      </c>
      <c r="C916" s="39" t="s">
        <v>256</v>
      </c>
      <c r="D916" s="35" t="s">
        <v>1078</v>
      </c>
      <c r="E916" s="33">
        <v>30</v>
      </c>
      <c r="F916" s="34" t="s">
        <v>1083</v>
      </c>
      <c r="G916" s="35" t="s">
        <v>1094</v>
      </c>
      <c r="H916" s="36" t="s">
        <v>1122</v>
      </c>
    </row>
    <row r="917" spans="1:8" hidden="1">
      <c r="A917" s="38">
        <v>919</v>
      </c>
      <c r="B917" s="39" t="s">
        <v>1063</v>
      </c>
      <c r="C917" s="39" t="s">
        <v>726</v>
      </c>
      <c r="D917" s="35" t="s">
        <v>1078</v>
      </c>
      <c r="E917" s="33">
        <v>30</v>
      </c>
      <c r="F917" s="34" t="s">
        <v>1083</v>
      </c>
      <c r="G917" s="35" t="s">
        <v>1098</v>
      </c>
      <c r="H917" s="36" t="s">
        <v>1121</v>
      </c>
    </row>
    <row r="918" spans="1:8">
      <c r="A918" s="38">
        <v>920</v>
      </c>
      <c r="B918" s="39" t="s">
        <v>734</v>
      </c>
      <c r="C918" s="39" t="s">
        <v>727</v>
      </c>
      <c r="D918" s="35" t="s">
        <v>1077</v>
      </c>
      <c r="E918" s="33">
        <v>16</v>
      </c>
      <c r="F918" s="34" t="s">
        <v>1080</v>
      </c>
      <c r="G918" s="35" t="s">
        <v>1095</v>
      </c>
      <c r="H918" s="36" t="s">
        <v>1121</v>
      </c>
    </row>
    <row r="919" spans="1:8">
      <c r="A919" s="38">
        <v>921</v>
      </c>
      <c r="B919" s="39" t="s">
        <v>802</v>
      </c>
      <c r="C919" s="39" t="s">
        <v>728</v>
      </c>
      <c r="D919" s="35" t="s">
        <v>1077</v>
      </c>
      <c r="E919" s="33">
        <v>25</v>
      </c>
      <c r="F919" s="34" t="s">
        <v>1082</v>
      </c>
      <c r="G919" s="35" t="s">
        <v>1093</v>
      </c>
      <c r="H919" s="36" t="s">
        <v>1122</v>
      </c>
    </row>
    <row r="920" spans="1:8">
      <c r="A920" s="38">
        <v>922</v>
      </c>
      <c r="B920" s="39" t="s">
        <v>796</v>
      </c>
      <c r="C920" s="39" t="s">
        <v>729</v>
      </c>
      <c r="D920" s="35" t="s">
        <v>1077</v>
      </c>
      <c r="E920" s="33">
        <v>15</v>
      </c>
      <c r="F920" s="34" t="s">
        <v>1080</v>
      </c>
      <c r="G920" s="35" t="s">
        <v>1092</v>
      </c>
      <c r="H920" s="36" t="s">
        <v>1122</v>
      </c>
    </row>
    <row r="921" spans="1:8" hidden="1">
      <c r="A921" s="38">
        <v>923</v>
      </c>
      <c r="B921" s="39" t="s">
        <v>335</v>
      </c>
      <c r="C921" s="39" t="s">
        <v>35</v>
      </c>
      <c r="D921" s="35" t="s">
        <v>1078</v>
      </c>
      <c r="E921" s="33">
        <v>27</v>
      </c>
      <c r="F921" s="34" t="s">
        <v>1082</v>
      </c>
      <c r="G921" s="35" t="s">
        <v>1093</v>
      </c>
      <c r="H921" s="36" t="s">
        <v>1122</v>
      </c>
    </row>
    <row r="922" spans="1:8">
      <c r="A922" s="38">
        <v>924</v>
      </c>
      <c r="B922" s="39" t="s">
        <v>860</v>
      </c>
      <c r="C922" s="39" t="s">
        <v>730</v>
      </c>
      <c r="D922" s="35" t="s">
        <v>1077</v>
      </c>
      <c r="E922" s="33">
        <v>38</v>
      </c>
      <c r="F922" s="34" t="s">
        <v>1084</v>
      </c>
      <c r="G922" s="35" t="s">
        <v>1092</v>
      </c>
      <c r="H922" s="36" t="s">
        <v>1122</v>
      </c>
    </row>
    <row r="923" spans="1:8" hidden="1">
      <c r="A923" s="38">
        <v>925</v>
      </c>
      <c r="B923" s="39" t="s">
        <v>35</v>
      </c>
      <c r="C923" s="39" t="s">
        <v>731</v>
      </c>
      <c r="D923" s="35" t="s">
        <v>1078</v>
      </c>
      <c r="E923" s="33">
        <v>24</v>
      </c>
      <c r="F923" s="34" t="s">
        <v>1081</v>
      </c>
      <c r="G923" s="35" t="s">
        <v>1092</v>
      </c>
      <c r="H923" s="36" t="s">
        <v>1122</v>
      </c>
    </row>
    <row r="924" spans="1:8" hidden="1">
      <c r="A924" s="38">
        <v>926</v>
      </c>
      <c r="B924" s="39" t="s">
        <v>963</v>
      </c>
      <c r="C924" s="39" t="s">
        <v>732</v>
      </c>
      <c r="D924" s="35" t="s">
        <v>1078</v>
      </c>
      <c r="E924" s="33">
        <v>19</v>
      </c>
      <c r="F924" s="34" t="s">
        <v>1080</v>
      </c>
      <c r="G924" s="35" t="s">
        <v>1092</v>
      </c>
      <c r="H924" s="36" t="s">
        <v>1122</v>
      </c>
    </row>
    <row r="925" spans="1:8">
      <c r="A925" s="38">
        <v>927</v>
      </c>
      <c r="B925" s="39" t="s">
        <v>1064</v>
      </c>
      <c r="C925" s="39" t="s">
        <v>733</v>
      </c>
      <c r="D925" s="35" t="s">
        <v>1077</v>
      </c>
      <c r="E925" s="33">
        <v>22</v>
      </c>
      <c r="F925" s="34" t="s">
        <v>1081</v>
      </c>
      <c r="G925" s="35" t="s">
        <v>1092</v>
      </c>
      <c r="H925" s="36" t="s">
        <v>1122</v>
      </c>
    </row>
    <row r="926" spans="1:8">
      <c r="A926" s="38">
        <v>928</v>
      </c>
      <c r="B926" s="39" t="s">
        <v>788</v>
      </c>
      <c r="C926" s="39" t="s">
        <v>734</v>
      </c>
      <c r="D926" s="35" t="s">
        <v>1077</v>
      </c>
      <c r="E926" s="33">
        <v>39</v>
      </c>
      <c r="F926" s="34" t="s">
        <v>1084</v>
      </c>
      <c r="G926" s="35" t="s">
        <v>1095</v>
      </c>
      <c r="H926" s="36" t="s">
        <v>1121</v>
      </c>
    </row>
    <row r="927" spans="1:8">
      <c r="A927" s="38">
        <v>929</v>
      </c>
      <c r="B927" s="39" t="s">
        <v>986</v>
      </c>
      <c r="C927" s="39" t="s">
        <v>735</v>
      </c>
      <c r="D927" s="35" t="s">
        <v>1077</v>
      </c>
      <c r="E927" s="33">
        <v>19</v>
      </c>
      <c r="F927" s="34" t="s">
        <v>1080</v>
      </c>
      <c r="G927" s="35" t="s">
        <v>1092</v>
      </c>
      <c r="H927" s="36" t="s">
        <v>1122</v>
      </c>
    </row>
    <row r="928" spans="1:8">
      <c r="A928" s="38">
        <v>930</v>
      </c>
      <c r="B928" s="39" t="s">
        <v>790</v>
      </c>
      <c r="C928" s="39" t="s">
        <v>736</v>
      </c>
      <c r="D928" s="35" t="s">
        <v>1077</v>
      </c>
      <c r="E928" s="33">
        <v>25</v>
      </c>
      <c r="F928" s="34" t="s">
        <v>1082</v>
      </c>
      <c r="G928" s="35" t="s">
        <v>1092</v>
      </c>
      <c r="H928" s="36" t="s">
        <v>1122</v>
      </c>
    </row>
    <row r="929" spans="1:8">
      <c r="A929" s="38">
        <v>931</v>
      </c>
      <c r="B929" s="39" t="s">
        <v>1065</v>
      </c>
      <c r="C929" s="39" t="s">
        <v>737</v>
      </c>
      <c r="D929" s="35" t="s">
        <v>1077</v>
      </c>
      <c r="E929" s="33">
        <v>13</v>
      </c>
      <c r="F929" s="34" t="s">
        <v>1079</v>
      </c>
      <c r="G929" s="35" t="s">
        <v>1095</v>
      </c>
      <c r="H929" s="36" t="s">
        <v>1122</v>
      </c>
    </row>
    <row r="930" spans="1:8">
      <c r="A930" s="38">
        <v>932</v>
      </c>
      <c r="B930" s="39" t="s">
        <v>432</v>
      </c>
      <c r="C930" s="39" t="s">
        <v>738</v>
      </c>
      <c r="D930" s="35" t="s">
        <v>1077</v>
      </c>
      <c r="E930" s="33">
        <v>32</v>
      </c>
      <c r="F930" s="34" t="s">
        <v>1083</v>
      </c>
      <c r="G930" s="35" t="s">
        <v>1092</v>
      </c>
      <c r="H930" s="36" t="s">
        <v>1122</v>
      </c>
    </row>
    <row r="931" spans="1:8" hidden="1">
      <c r="A931" s="38">
        <v>933</v>
      </c>
      <c r="B931" s="39" t="s">
        <v>868</v>
      </c>
      <c r="C931" s="39" t="s">
        <v>739</v>
      </c>
      <c r="D931" s="35" t="s">
        <v>1078</v>
      </c>
      <c r="E931" s="33">
        <v>20</v>
      </c>
      <c r="F931" s="34" t="s">
        <v>1081</v>
      </c>
      <c r="G931" s="35" t="s">
        <v>1093</v>
      </c>
      <c r="H931" s="36" t="s">
        <v>1122</v>
      </c>
    </row>
    <row r="932" spans="1:8" hidden="1">
      <c r="A932" s="38">
        <v>934</v>
      </c>
      <c r="B932" s="39" t="s">
        <v>798</v>
      </c>
      <c r="C932" s="39" t="s">
        <v>558</v>
      </c>
      <c r="D932" s="35" t="s">
        <v>1078</v>
      </c>
      <c r="E932" s="33">
        <v>26</v>
      </c>
      <c r="F932" s="34" t="s">
        <v>1082</v>
      </c>
      <c r="G932" s="35" t="s">
        <v>1094</v>
      </c>
      <c r="H932" s="36" t="s">
        <v>1121</v>
      </c>
    </row>
    <row r="933" spans="1:8">
      <c r="A933" s="38">
        <v>935</v>
      </c>
      <c r="B933" s="39" t="s">
        <v>788</v>
      </c>
      <c r="C933" s="39" t="s">
        <v>94</v>
      </c>
      <c r="D933" s="35" t="s">
        <v>1077</v>
      </c>
      <c r="E933" s="33">
        <v>14</v>
      </c>
      <c r="F933" s="34" t="s">
        <v>1079</v>
      </c>
      <c r="G933" s="35" t="s">
        <v>1092</v>
      </c>
      <c r="H933" s="36" t="s">
        <v>1122</v>
      </c>
    </row>
    <row r="934" spans="1:8" hidden="1">
      <c r="A934" s="38">
        <v>936</v>
      </c>
      <c r="B934" s="39" t="s">
        <v>1035</v>
      </c>
      <c r="C934" s="39" t="s">
        <v>27</v>
      </c>
      <c r="D934" s="35" t="s">
        <v>1078</v>
      </c>
      <c r="E934" s="33">
        <v>25</v>
      </c>
      <c r="F934" s="34" t="s">
        <v>1082</v>
      </c>
      <c r="G934" s="35" t="s">
        <v>1098</v>
      </c>
      <c r="H934" s="36" t="s">
        <v>1121</v>
      </c>
    </row>
    <row r="935" spans="1:8" hidden="1">
      <c r="A935" s="38">
        <v>938</v>
      </c>
      <c r="B935" s="39" t="s">
        <v>35</v>
      </c>
      <c r="C935" s="39" t="s">
        <v>740</v>
      </c>
      <c r="D935" s="35" t="s">
        <v>1078</v>
      </c>
      <c r="E935" s="33">
        <v>19</v>
      </c>
      <c r="F935" s="34" t="s">
        <v>1080</v>
      </c>
      <c r="G935" s="35" t="s">
        <v>1092</v>
      </c>
      <c r="H935" s="36" t="s">
        <v>1122</v>
      </c>
    </row>
    <row r="936" spans="1:8">
      <c r="A936" s="38">
        <v>939</v>
      </c>
      <c r="B936" s="39" t="s">
        <v>1066</v>
      </c>
      <c r="C936" s="39" t="s">
        <v>741</v>
      </c>
      <c r="D936" s="35" t="s">
        <v>1077</v>
      </c>
      <c r="E936" s="33">
        <v>34</v>
      </c>
      <c r="F936" s="34" t="s">
        <v>1083</v>
      </c>
      <c r="G936" s="35" t="s">
        <v>1092</v>
      </c>
      <c r="H936" s="36" t="s">
        <v>1122</v>
      </c>
    </row>
    <row r="937" spans="1:8">
      <c r="A937" s="38">
        <v>940</v>
      </c>
      <c r="B937" s="39" t="s">
        <v>1067</v>
      </c>
      <c r="C937" s="39" t="s">
        <v>146</v>
      </c>
      <c r="D937" s="35" t="s">
        <v>1077</v>
      </c>
      <c r="E937" s="33">
        <v>20</v>
      </c>
      <c r="F937" s="34" t="s">
        <v>1081</v>
      </c>
      <c r="G937" s="35" t="s">
        <v>1094</v>
      </c>
      <c r="H937" s="36" t="s">
        <v>1123</v>
      </c>
    </row>
    <row r="938" spans="1:8">
      <c r="A938" s="38">
        <v>941</v>
      </c>
      <c r="B938" s="39" t="s">
        <v>796</v>
      </c>
      <c r="C938" s="39" t="s">
        <v>742</v>
      </c>
      <c r="D938" s="35" t="s">
        <v>1077</v>
      </c>
      <c r="E938" s="33">
        <v>45</v>
      </c>
      <c r="F938" s="34" t="s">
        <v>1086</v>
      </c>
      <c r="G938" s="35" t="s">
        <v>1092</v>
      </c>
      <c r="H938" s="36" t="s">
        <v>1122</v>
      </c>
    </row>
    <row r="939" spans="1:8" hidden="1">
      <c r="A939" s="38">
        <v>942</v>
      </c>
      <c r="B939" s="39" t="s">
        <v>915</v>
      </c>
      <c r="C939" s="39" t="s">
        <v>743</v>
      </c>
      <c r="D939" s="35" t="s">
        <v>1078</v>
      </c>
      <c r="E939" s="33">
        <v>15</v>
      </c>
      <c r="F939" s="34" t="s">
        <v>1080</v>
      </c>
      <c r="G939" s="35" t="s">
        <v>1094</v>
      </c>
      <c r="H939" s="36" t="s">
        <v>1122</v>
      </c>
    </row>
    <row r="940" spans="1:8" hidden="1">
      <c r="A940" s="38">
        <v>943</v>
      </c>
      <c r="B940" s="39" t="s">
        <v>35</v>
      </c>
      <c r="C940" s="39" t="s">
        <v>744</v>
      </c>
      <c r="D940" s="35" t="s">
        <v>1078</v>
      </c>
      <c r="E940" s="33">
        <v>34</v>
      </c>
      <c r="F940" s="34" t="s">
        <v>1083</v>
      </c>
      <c r="G940" s="35" t="s">
        <v>1098</v>
      </c>
      <c r="H940" s="36" t="s">
        <v>1123</v>
      </c>
    </row>
    <row r="941" spans="1:8" hidden="1">
      <c r="A941" s="38">
        <v>944</v>
      </c>
      <c r="B941" s="39" t="s">
        <v>256</v>
      </c>
      <c r="C941" s="39" t="s">
        <v>27</v>
      </c>
      <c r="D941" s="35" t="s">
        <v>1078</v>
      </c>
      <c r="E941" s="33">
        <v>42</v>
      </c>
      <c r="F941" s="34" t="s">
        <v>1085</v>
      </c>
      <c r="G941" s="35" t="s">
        <v>1205</v>
      </c>
      <c r="H941" s="36" t="s">
        <v>1121</v>
      </c>
    </row>
    <row r="942" spans="1:8" hidden="1">
      <c r="A942" s="38">
        <v>945</v>
      </c>
      <c r="B942" s="39" t="s">
        <v>359</v>
      </c>
      <c r="C942" s="39" t="s">
        <v>651</v>
      </c>
      <c r="D942" s="35" t="s">
        <v>1078</v>
      </c>
      <c r="E942" s="33">
        <v>24</v>
      </c>
      <c r="F942" s="34" t="s">
        <v>1081</v>
      </c>
      <c r="G942" s="35" t="s">
        <v>1098</v>
      </c>
      <c r="H942" s="36" t="s">
        <v>1123</v>
      </c>
    </row>
    <row r="943" spans="1:8">
      <c r="A943" s="38">
        <v>946</v>
      </c>
      <c r="B943" s="39" t="s">
        <v>734</v>
      </c>
      <c r="C943" s="39" t="s">
        <v>745</v>
      </c>
      <c r="D943" s="35" t="s">
        <v>1077</v>
      </c>
      <c r="E943" s="33">
        <v>39</v>
      </c>
      <c r="F943" s="34" t="s">
        <v>1084</v>
      </c>
      <c r="G943" s="35" t="s">
        <v>1094</v>
      </c>
      <c r="H943" s="36" t="s">
        <v>1122</v>
      </c>
    </row>
    <row r="944" spans="1:8" hidden="1">
      <c r="A944" s="38">
        <v>947</v>
      </c>
      <c r="B944" s="39" t="s">
        <v>35</v>
      </c>
      <c r="C944" s="39" t="s">
        <v>746</v>
      </c>
      <c r="D944" s="35" t="s">
        <v>1078</v>
      </c>
      <c r="E944" s="33">
        <v>70</v>
      </c>
      <c r="F944" s="34" t="s">
        <v>1091</v>
      </c>
      <c r="G944" s="35" t="s">
        <v>1098</v>
      </c>
      <c r="H944" s="36" t="s">
        <v>1121</v>
      </c>
    </row>
    <row r="945" spans="1:8" hidden="1">
      <c r="A945" s="38">
        <v>948</v>
      </c>
      <c r="B945" s="39" t="s">
        <v>791</v>
      </c>
      <c r="C945" s="39" t="s">
        <v>747</v>
      </c>
      <c r="D945" s="35" t="s">
        <v>1078</v>
      </c>
      <c r="E945" s="33">
        <v>34</v>
      </c>
      <c r="F945" s="34" t="s">
        <v>1083</v>
      </c>
      <c r="G945" s="35" t="s">
        <v>1098</v>
      </c>
      <c r="H945" s="36" t="s">
        <v>1122</v>
      </c>
    </row>
    <row r="946" spans="1:8" hidden="1">
      <c r="A946" s="38">
        <v>949</v>
      </c>
      <c r="B946" s="39" t="s">
        <v>35</v>
      </c>
      <c r="C946" s="39" t="s">
        <v>391</v>
      </c>
      <c r="D946" s="35" t="s">
        <v>1078</v>
      </c>
      <c r="E946" s="33">
        <v>50</v>
      </c>
      <c r="F946" s="34" t="s">
        <v>1087</v>
      </c>
      <c r="G946" s="35" t="s">
        <v>1092</v>
      </c>
      <c r="H946" s="36" t="s">
        <v>1122</v>
      </c>
    </row>
    <row r="947" spans="1:8" hidden="1">
      <c r="A947" s="38">
        <v>950</v>
      </c>
      <c r="B947" s="39" t="s">
        <v>335</v>
      </c>
      <c r="C947" s="39" t="s">
        <v>748</v>
      </c>
      <c r="D947" s="35" t="s">
        <v>1078</v>
      </c>
      <c r="E947" s="33">
        <v>17</v>
      </c>
      <c r="F947" s="34" t="s">
        <v>1080</v>
      </c>
      <c r="G947" s="35" t="s">
        <v>1092</v>
      </c>
      <c r="H947" s="36" t="s">
        <v>1122</v>
      </c>
    </row>
    <row r="948" spans="1:8">
      <c r="A948" s="38">
        <v>951</v>
      </c>
      <c r="B948" s="39" t="s">
        <v>998</v>
      </c>
      <c r="C948" s="39" t="s">
        <v>749</v>
      </c>
      <c r="D948" s="35" t="s">
        <v>1077</v>
      </c>
      <c r="E948" s="33">
        <v>30</v>
      </c>
      <c r="F948" s="34" t="s">
        <v>1083</v>
      </c>
      <c r="G948" s="35" t="s">
        <v>1092</v>
      </c>
      <c r="H948" s="36" t="s">
        <v>1122</v>
      </c>
    </row>
    <row r="949" spans="1:8">
      <c r="A949" s="38">
        <v>952</v>
      </c>
      <c r="B949" s="39" t="s">
        <v>894</v>
      </c>
      <c r="C949" s="39" t="s">
        <v>750</v>
      </c>
      <c r="D949" s="35" t="s">
        <v>1077</v>
      </c>
      <c r="E949" s="33">
        <v>15</v>
      </c>
      <c r="F949" s="34" t="s">
        <v>1080</v>
      </c>
      <c r="G949" s="35" t="s">
        <v>1092</v>
      </c>
      <c r="H949" s="36" t="s">
        <v>1122</v>
      </c>
    </row>
    <row r="950" spans="1:8">
      <c r="A950" s="38">
        <v>953</v>
      </c>
      <c r="B950" s="39" t="s">
        <v>1068</v>
      </c>
      <c r="C950" s="39" t="s">
        <v>751</v>
      </c>
      <c r="D950" s="35" t="s">
        <v>1077</v>
      </c>
      <c r="E950" s="33">
        <v>45</v>
      </c>
      <c r="F950" s="34" t="s">
        <v>1086</v>
      </c>
      <c r="G950" s="35" t="s">
        <v>1205</v>
      </c>
      <c r="H950" s="36" t="s">
        <v>1123</v>
      </c>
    </row>
    <row r="951" spans="1:8">
      <c r="A951" s="38">
        <v>954</v>
      </c>
      <c r="B951" s="39" t="s">
        <v>788</v>
      </c>
      <c r="C951" s="39" t="s">
        <v>752</v>
      </c>
      <c r="D951" s="35" t="s">
        <v>1077</v>
      </c>
      <c r="E951" s="33">
        <v>25</v>
      </c>
      <c r="F951" s="34" t="s">
        <v>1082</v>
      </c>
      <c r="G951" s="35" t="s">
        <v>1092</v>
      </c>
      <c r="H951" s="36" t="s">
        <v>1122</v>
      </c>
    </row>
    <row r="952" spans="1:8" hidden="1">
      <c r="A952" s="38">
        <v>955</v>
      </c>
      <c r="B952" s="39" t="s">
        <v>1069</v>
      </c>
      <c r="C952" s="39" t="s">
        <v>89</v>
      </c>
      <c r="D952" s="35" t="s">
        <v>1078</v>
      </c>
      <c r="E952" s="33">
        <v>19</v>
      </c>
      <c r="F952" s="34" t="s">
        <v>1080</v>
      </c>
      <c r="G952" s="35" t="s">
        <v>1095</v>
      </c>
      <c r="H952" s="36" t="s">
        <v>1122</v>
      </c>
    </row>
    <row r="953" spans="1:8" hidden="1">
      <c r="A953" s="38">
        <v>956</v>
      </c>
      <c r="B953" s="39" t="s">
        <v>256</v>
      </c>
      <c r="C953" s="39" t="s">
        <v>40</v>
      </c>
      <c r="D953" s="35" t="s">
        <v>1078</v>
      </c>
      <c r="E953" s="33">
        <v>19</v>
      </c>
      <c r="F953" s="34" t="s">
        <v>1080</v>
      </c>
      <c r="G953" s="35" t="s">
        <v>1098</v>
      </c>
      <c r="H953" s="36" t="s">
        <v>1122</v>
      </c>
    </row>
    <row r="954" spans="1:8" hidden="1">
      <c r="A954" s="38">
        <v>957</v>
      </c>
      <c r="B954" s="39" t="s">
        <v>35</v>
      </c>
      <c r="C954" s="39" t="s">
        <v>80</v>
      </c>
      <c r="D954" s="35" t="s">
        <v>1078</v>
      </c>
      <c r="E954" s="33">
        <v>65</v>
      </c>
      <c r="F954" s="34" t="s">
        <v>1090</v>
      </c>
      <c r="G954" s="35" t="s">
        <v>1094</v>
      </c>
      <c r="H954" s="36" t="s">
        <v>1121</v>
      </c>
    </row>
    <row r="955" spans="1:8" hidden="1">
      <c r="A955" s="38">
        <v>958</v>
      </c>
      <c r="B955" s="39" t="s">
        <v>857</v>
      </c>
      <c r="C955" s="39" t="s">
        <v>753</v>
      </c>
      <c r="D955" s="35" t="s">
        <v>1078</v>
      </c>
      <c r="E955" s="33">
        <v>41</v>
      </c>
      <c r="F955" s="34" t="s">
        <v>1085</v>
      </c>
      <c r="G955" s="35" t="s">
        <v>1205</v>
      </c>
      <c r="H955" s="36" t="s">
        <v>1122</v>
      </c>
    </row>
    <row r="956" spans="1:8" hidden="1">
      <c r="A956" s="38">
        <v>959</v>
      </c>
      <c r="B956" s="39" t="s">
        <v>35</v>
      </c>
      <c r="C956" s="39" t="s">
        <v>754</v>
      </c>
      <c r="D956" s="35" t="s">
        <v>1078</v>
      </c>
      <c r="E956" s="33">
        <v>17</v>
      </c>
      <c r="F956" s="34" t="s">
        <v>1080</v>
      </c>
      <c r="G956" s="35" t="s">
        <v>1092</v>
      </c>
      <c r="H956" s="36" t="s">
        <v>1122</v>
      </c>
    </row>
    <row r="957" spans="1:8" hidden="1">
      <c r="A957" s="38">
        <v>960</v>
      </c>
      <c r="B957" s="39" t="s">
        <v>35</v>
      </c>
      <c r="C957" s="39" t="s">
        <v>653</v>
      </c>
      <c r="D957" s="35" t="s">
        <v>1078</v>
      </c>
      <c r="E957" s="33">
        <v>49</v>
      </c>
      <c r="F957" s="34" t="s">
        <v>1086</v>
      </c>
      <c r="G957" s="35" t="s">
        <v>1095</v>
      </c>
      <c r="H957" s="36" t="s">
        <v>1121</v>
      </c>
    </row>
    <row r="958" spans="1:8">
      <c r="A958" s="38">
        <v>961</v>
      </c>
      <c r="B958" s="39" t="s">
        <v>1070</v>
      </c>
      <c r="C958" s="39" t="s">
        <v>755</v>
      </c>
      <c r="D958" s="35" t="s">
        <v>1077</v>
      </c>
      <c r="E958" s="33">
        <v>36</v>
      </c>
      <c r="F958" s="34" t="s">
        <v>1084</v>
      </c>
      <c r="G958" s="35" t="s">
        <v>1098</v>
      </c>
      <c r="H958" s="36" t="s">
        <v>1122</v>
      </c>
    </row>
    <row r="959" spans="1:8">
      <c r="A959" s="38">
        <v>962</v>
      </c>
      <c r="B959" s="39" t="s">
        <v>1071</v>
      </c>
      <c r="C959" s="39" t="s">
        <v>756</v>
      </c>
      <c r="D959" s="35" t="s">
        <v>1077</v>
      </c>
      <c r="E959" s="33">
        <v>44</v>
      </c>
      <c r="F959" s="34" t="s">
        <v>1085</v>
      </c>
      <c r="G959" s="35" t="s">
        <v>1092</v>
      </c>
      <c r="H959" s="36" t="s">
        <v>1121</v>
      </c>
    </row>
    <row r="960" spans="1:8">
      <c r="A960" s="38">
        <v>963</v>
      </c>
      <c r="B960" s="39" t="s">
        <v>894</v>
      </c>
      <c r="C960" s="39" t="s">
        <v>757</v>
      </c>
      <c r="D960" s="35" t="s">
        <v>1077</v>
      </c>
      <c r="E960" s="33">
        <v>22</v>
      </c>
      <c r="F960" s="34" t="s">
        <v>1081</v>
      </c>
      <c r="G960" s="35" t="s">
        <v>1092</v>
      </c>
      <c r="H960" s="36" t="s">
        <v>1121</v>
      </c>
    </row>
    <row r="961" spans="1:8">
      <c r="A961" s="38">
        <v>964</v>
      </c>
      <c r="B961" s="39" t="s">
        <v>796</v>
      </c>
      <c r="C961" s="39" t="s">
        <v>597</v>
      </c>
      <c r="D961" s="35" t="s">
        <v>1077</v>
      </c>
      <c r="E961" s="33">
        <v>30</v>
      </c>
      <c r="F961" s="34" t="s">
        <v>1083</v>
      </c>
      <c r="G961" s="35" t="s">
        <v>1092</v>
      </c>
      <c r="H961" s="36" t="s">
        <v>1122</v>
      </c>
    </row>
    <row r="962" spans="1:8" hidden="1">
      <c r="A962" s="38">
        <v>965</v>
      </c>
      <c r="B962" s="39" t="s">
        <v>118</v>
      </c>
      <c r="C962" s="39" t="s">
        <v>758</v>
      </c>
      <c r="D962" s="35" t="s">
        <v>1078</v>
      </c>
      <c r="E962" s="33">
        <v>25</v>
      </c>
      <c r="F962" s="34" t="s">
        <v>1082</v>
      </c>
      <c r="G962" s="35" t="s">
        <v>1095</v>
      </c>
      <c r="H962" s="36" t="s">
        <v>1122</v>
      </c>
    </row>
    <row r="963" spans="1:8" hidden="1">
      <c r="A963" s="38">
        <v>966</v>
      </c>
      <c r="B963" s="39" t="s">
        <v>497</v>
      </c>
      <c r="C963" s="39" t="s">
        <v>268</v>
      </c>
      <c r="D963" s="35" t="s">
        <v>1078</v>
      </c>
      <c r="E963" s="33">
        <v>24</v>
      </c>
      <c r="F963" s="34" t="s">
        <v>1081</v>
      </c>
      <c r="G963" s="35" t="s">
        <v>1095</v>
      </c>
      <c r="H963" s="36" t="s">
        <v>1121</v>
      </c>
    </row>
    <row r="964" spans="1:8">
      <c r="A964" s="38">
        <v>967</v>
      </c>
      <c r="B964" s="39" t="s">
        <v>358</v>
      </c>
      <c r="C964" s="39" t="s">
        <v>759</v>
      </c>
      <c r="D964" s="35" t="s">
        <v>1077</v>
      </c>
      <c r="E964" s="33">
        <v>61</v>
      </c>
      <c r="F964" s="34" t="s">
        <v>1089</v>
      </c>
      <c r="G964" s="35" t="s">
        <v>1094</v>
      </c>
      <c r="H964" s="36" t="s">
        <v>1122</v>
      </c>
    </row>
    <row r="965" spans="1:8">
      <c r="A965" s="38">
        <v>968</v>
      </c>
      <c r="B965" s="39" t="s">
        <v>807</v>
      </c>
      <c r="C965" s="39" t="s">
        <v>760</v>
      </c>
      <c r="D965" s="35" t="s">
        <v>1077</v>
      </c>
      <c r="E965" s="33">
        <v>20</v>
      </c>
      <c r="F965" s="34" t="s">
        <v>1081</v>
      </c>
      <c r="G965" s="35" t="s">
        <v>1098</v>
      </c>
      <c r="H965" s="36" t="s">
        <v>1122</v>
      </c>
    </row>
    <row r="966" spans="1:8">
      <c r="A966" s="38">
        <v>969</v>
      </c>
      <c r="B966" s="39" t="s">
        <v>432</v>
      </c>
      <c r="C966" s="39" t="s">
        <v>761</v>
      </c>
      <c r="D966" s="35" t="s">
        <v>1077</v>
      </c>
      <c r="E966" s="33">
        <v>13</v>
      </c>
      <c r="F966" s="34" t="s">
        <v>1079</v>
      </c>
      <c r="G966" s="35" t="s">
        <v>1092</v>
      </c>
      <c r="H966" s="36" t="s">
        <v>1122</v>
      </c>
    </row>
    <row r="967" spans="1:8" hidden="1">
      <c r="A967" s="38">
        <v>970</v>
      </c>
      <c r="B967" s="39" t="s">
        <v>838</v>
      </c>
      <c r="C967" s="39" t="s">
        <v>243</v>
      </c>
      <c r="D967" s="35" t="s">
        <v>1078</v>
      </c>
      <c r="E967" s="33">
        <v>32</v>
      </c>
      <c r="F967" s="34" t="s">
        <v>1083</v>
      </c>
      <c r="G967" s="35" t="s">
        <v>1094</v>
      </c>
      <c r="H967" s="36" t="s">
        <v>1122</v>
      </c>
    </row>
    <row r="968" spans="1:8" hidden="1">
      <c r="A968" s="38">
        <v>971</v>
      </c>
      <c r="B968" s="39" t="s">
        <v>1072</v>
      </c>
      <c r="C968" s="39" t="s">
        <v>751</v>
      </c>
      <c r="D968" s="35" t="s">
        <v>1078</v>
      </c>
      <c r="E968" s="33">
        <v>10</v>
      </c>
      <c r="F968" s="34" t="s">
        <v>1079</v>
      </c>
      <c r="G968" s="35" t="s">
        <v>1205</v>
      </c>
      <c r="H968" s="36" t="s">
        <v>1122</v>
      </c>
    </row>
    <row r="969" spans="1:8" hidden="1">
      <c r="A969" s="38">
        <v>972</v>
      </c>
      <c r="B969" s="39" t="s">
        <v>335</v>
      </c>
      <c r="C969" s="39" t="s">
        <v>89</v>
      </c>
      <c r="D969" s="35" t="s">
        <v>1078</v>
      </c>
      <c r="E969" s="33">
        <v>22</v>
      </c>
      <c r="F969" s="34" t="s">
        <v>1081</v>
      </c>
      <c r="G969" s="35" t="s">
        <v>1098</v>
      </c>
      <c r="H969" s="36" t="s">
        <v>1122</v>
      </c>
    </row>
    <row r="970" spans="1:8">
      <c r="A970" s="38">
        <v>973</v>
      </c>
      <c r="B970" s="39" t="s">
        <v>358</v>
      </c>
      <c r="C970" s="39" t="s">
        <v>762</v>
      </c>
      <c r="D970" s="35" t="s">
        <v>1077</v>
      </c>
      <c r="E970" s="33">
        <v>24</v>
      </c>
      <c r="F970" s="34" t="s">
        <v>1081</v>
      </c>
      <c r="G970" s="35" t="s">
        <v>1092</v>
      </c>
      <c r="H970" s="36" t="s">
        <v>1123</v>
      </c>
    </row>
    <row r="971" spans="1:8">
      <c r="A971" s="38">
        <v>974</v>
      </c>
      <c r="B971" s="39" t="s">
        <v>488</v>
      </c>
      <c r="C971" s="39" t="s">
        <v>763</v>
      </c>
      <c r="D971" s="35" t="s">
        <v>1077</v>
      </c>
      <c r="E971" s="33">
        <v>55</v>
      </c>
      <c r="F971" s="34" t="s">
        <v>1088</v>
      </c>
      <c r="G971" s="35" t="s">
        <v>1098</v>
      </c>
      <c r="H971" s="36" t="s">
        <v>1122</v>
      </c>
    </row>
    <row r="972" spans="1:8">
      <c r="A972" s="38">
        <v>975</v>
      </c>
      <c r="B972" s="39" t="s">
        <v>808</v>
      </c>
      <c r="C972" s="39" t="s">
        <v>764</v>
      </c>
      <c r="D972" s="35" t="s">
        <v>1077</v>
      </c>
      <c r="E972" s="33">
        <v>17</v>
      </c>
      <c r="F972" s="34" t="s">
        <v>1080</v>
      </c>
      <c r="G972" s="35" t="s">
        <v>1092</v>
      </c>
      <c r="H972" s="36" t="s">
        <v>1123</v>
      </c>
    </row>
    <row r="973" spans="1:8">
      <c r="A973" s="38">
        <v>976</v>
      </c>
      <c r="B973" s="39" t="s">
        <v>488</v>
      </c>
      <c r="C973" s="39" t="s">
        <v>765</v>
      </c>
      <c r="D973" s="35" t="s">
        <v>1077</v>
      </c>
      <c r="E973" s="33">
        <v>18</v>
      </c>
      <c r="F973" s="34" t="s">
        <v>1080</v>
      </c>
      <c r="G973" s="35" t="s">
        <v>1092</v>
      </c>
      <c r="H973" s="36" t="s">
        <v>1122</v>
      </c>
    </row>
    <row r="974" spans="1:8" hidden="1">
      <c r="A974" s="38">
        <v>977</v>
      </c>
      <c r="B974" s="39" t="s">
        <v>256</v>
      </c>
      <c r="C974" s="39" t="s">
        <v>89</v>
      </c>
      <c r="D974" s="35" t="s">
        <v>1078</v>
      </c>
      <c r="E974" s="33">
        <v>98</v>
      </c>
      <c r="F974" s="34" t="s">
        <v>1091</v>
      </c>
      <c r="G974" s="35" t="s">
        <v>1094</v>
      </c>
      <c r="H974" s="36" t="s">
        <v>1122</v>
      </c>
    </row>
    <row r="975" spans="1:8" hidden="1">
      <c r="A975" s="38">
        <v>978</v>
      </c>
      <c r="B975" s="39" t="s">
        <v>1073</v>
      </c>
      <c r="C975" s="39" t="s">
        <v>766</v>
      </c>
      <c r="D975" s="35" t="s">
        <v>1078</v>
      </c>
      <c r="E975" s="33">
        <v>23</v>
      </c>
      <c r="F975" s="34" t="s">
        <v>1081</v>
      </c>
      <c r="G975" s="35" t="s">
        <v>1098</v>
      </c>
      <c r="H975" s="36" t="s">
        <v>1122</v>
      </c>
    </row>
    <row r="976" spans="1:8" hidden="1">
      <c r="A976" s="38">
        <v>979</v>
      </c>
      <c r="B976" s="39" t="s">
        <v>963</v>
      </c>
      <c r="C976" s="39" t="s">
        <v>61</v>
      </c>
      <c r="D976" s="35" t="s">
        <v>1078</v>
      </c>
      <c r="E976" s="33">
        <v>47</v>
      </c>
      <c r="F976" s="34" t="s">
        <v>1086</v>
      </c>
      <c r="G976" s="35" t="s">
        <v>1205</v>
      </c>
      <c r="H976" s="36" t="s">
        <v>1122</v>
      </c>
    </row>
    <row r="977" spans="1:8" hidden="1">
      <c r="A977" s="38">
        <v>980</v>
      </c>
      <c r="B977" s="39" t="s">
        <v>35</v>
      </c>
      <c r="C977" s="39" t="s">
        <v>359</v>
      </c>
      <c r="D977" s="35" t="s">
        <v>1078</v>
      </c>
      <c r="E977" s="33">
        <v>50</v>
      </c>
      <c r="F977" s="34" t="s">
        <v>1087</v>
      </c>
      <c r="G977" s="35" t="s">
        <v>1094</v>
      </c>
      <c r="H977" s="36" t="s">
        <v>1122</v>
      </c>
    </row>
    <row r="978" spans="1:8" hidden="1">
      <c r="A978" s="38">
        <v>981</v>
      </c>
      <c r="B978" s="39" t="s">
        <v>335</v>
      </c>
      <c r="C978" s="39" t="s">
        <v>767</v>
      </c>
      <c r="D978" s="35" t="s">
        <v>1078</v>
      </c>
      <c r="E978" s="33">
        <v>19</v>
      </c>
      <c r="F978" s="34" t="s">
        <v>1080</v>
      </c>
      <c r="G978" s="35" t="s">
        <v>1098</v>
      </c>
      <c r="H978" s="36" t="s">
        <v>1122</v>
      </c>
    </row>
    <row r="979" spans="1:8" hidden="1">
      <c r="A979" s="38">
        <v>982</v>
      </c>
      <c r="B979" s="39" t="s">
        <v>222</v>
      </c>
      <c r="C979" s="39" t="s">
        <v>768</v>
      </c>
      <c r="D979" s="35" t="s">
        <v>1078</v>
      </c>
      <c r="E979" s="33">
        <v>22</v>
      </c>
      <c r="F979" s="34" t="s">
        <v>1081</v>
      </c>
      <c r="G979" s="35" t="s">
        <v>1092</v>
      </c>
      <c r="H979" s="36" t="s">
        <v>1122</v>
      </c>
    </row>
    <row r="980" spans="1:8" hidden="1">
      <c r="A980" s="38">
        <v>983</v>
      </c>
      <c r="B980" s="39" t="s">
        <v>906</v>
      </c>
      <c r="C980" s="39" t="s">
        <v>769</v>
      </c>
      <c r="D980" s="35" t="s">
        <v>1078</v>
      </c>
      <c r="E980" s="33">
        <v>61</v>
      </c>
      <c r="F980" s="34" t="s">
        <v>1089</v>
      </c>
      <c r="G980" s="35" t="s">
        <v>1094</v>
      </c>
      <c r="H980" s="36" t="s">
        <v>1122</v>
      </c>
    </row>
    <row r="981" spans="1:8">
      <c r="A981" s="38">
        <v>984</v>
      </c>
      <c r="B981" s="39" t="s">
        <v>999</v>
      </c>
      <c r="C981" s="39" t="s">
        <v>770</v>
      </c>
      <c r="D981" s="35" t="s">
        <v>1077</v>
      </c>
      <c r="E981" s="33">
        <v>22</v>
      </c>
      <c r="F981" s="34" t="s">
        <v>1081</v>
      </c>
      <c r="G981" s="35" t="s">
        <v>1092</v>
      </c>
      <c r="H981" s="36" t="s">
        <v>1122</v>
      </c>
    </row>
    <row r="982" spans="1:8">
      <c r="A982" s="38">
        <v>985</v>
      </c>
      <c r="B982" s="39" t="s">
        <v>807</v>
      </c>
      <c r="C982" s="39" t="s">
        <v>771</v>
      </c>
      <c r="D982" s="35" t="s">
        <v>1077</v>
      </c>
      <c r="E982" s="33">
        <v>25</v>
      </c>
      <c r="F982" s="34" t="s">
        <v>1082</v>
      </c>
      <c r="G982" s="35" t="s">
        <v>1092</v>
      </c>
      <c r="H982" s="36" t="s">
        <v>1122</v>
      </c>
    </row>
    <row r="983" spans="1:8">
      <c r="A983" s="38">
        <v>986</v>
      </c>
      <c r="B983" s="39" t="s">
        <v>807</v>
      </c>
      <c r="C983" s="39" t="s">
        <v>772</v>
      </c>
      <c r="D983" s="35" t="s">
        <v>1077</v>
      </c>
      <c r="E983" s="33">
        <v>19</v>
      </c>
      <c r="F983" s="34" t="s">
        <v>1080</v>
      </c>
      <c r="G983" s="35" t="s">
        <v>1098</v>
      </c>
      <c r="H983" s="36" t="s">
        <v>1122</v>
      </c>
    </row>
    <row r="984" spans="1:8">
      <c r="A984" s="38">
        <v>987</v>
      </c>
      <c r="B984" s="39" t="s">
        <v>1074</v>
      </c>
      <c r="C984" s="39" t="s">
        <v>332</v>
      </c>
      <c r="D984" s="35" t="s">
        <v>1077</v>
      </c>
      <c r="E984" s="33">
        <v>18</v>
      </c>
      <c r="F984" s="34" t="s">
        <v>1080</v>
      </c>
      <c r="G984" s="35" t="s">
        <v>1205</v>
      </c>
      <c r="H984" s="36" t="s">
        <v>1122</v>
      </c>
    </row>
    <row r="985" spans="1:8">
      <c r="A985" s="38">
        <v>988</v>
      </c>
      <c r="B985" s="39" t="s">
        <v>432</v>
      </c>
      <c r="C985" s="39" t="s">
        <v>773</v>
      </c>
      <c r="D985" s="35" t="s">
        <v>1077</v>
      </c>
      <c r="E985" s="33">
        <v>26</v>
      </c>
      <c r="F985" s="34" t="s">
        <v>1082</v>
      </c>
      <c r="G985" s="35" t="s">
        <v>1205</v>
      </c>
      <c r="H985" s="36" t="s">
        <v>1122</v>
      </c>
    </row>
    <row r="986" spans="1:8" hidden="1">
      <c r="A986" s="38">
        <v>989</v>
      </c>
      <c r="B986" s="39" t="s">
        <v>134</v>
      </c>
      <c r="C986" s="39" t="s">
        <v>272</v>
      </c>
      <c r="D986" s="35" t="s">
        <v>1078</v>
      </c>
      <c r="E986" s="33">
        <v>38</v>
      </c>
      <c r="F986" s="34" t="s">
        <v>1084</v>
      </c>
      <c r="G986" s="35" t="s">
        <v>1094</v>
      </c>
      <c r="H986" s="36" t="s">
        <v>1122</v>
      </c>
    </row>
    <row r="987" spans="1:8" hidden="1">
      <c r="A987" s="38">
        <v>990</v>
      </c>
      <c r="B987" s="39" t="s">
        <v>335</v>
      </c>
      <c r="C987" s="39" t="s">
        <v>774</v>
      </c>
      <c r="D987" s="35" t="s">
        <v>1078</v>
      </c>
      <c r="E987" s="33">
        <v>14</v>
      </c>
      <c r="F987" s="34" t="s">
        <v>1079</v>
      </c>
      <c r="G987" s="35" t="s">
        <v>1205</v>
      </c>
      <c r="H987" s="36" t="s">
        <v>1122</v>
      </c>
    </row>
    <row r="988" spans="1:8" hidden="1">
      <c r="A988" s="38">
        <v>991</v>
      </c>
      <c r="B988" s="39" t="s">
        <v>826</v>
      </c>
      <c r="C988" s="39" t="s">
        <v>775</v>
      </c>
      <c r="D988" s="35" t="s">
        <v>1078</v>
      </c>
      <c r="E988" s="33">
        <v>15</v>
      </c>
      <c r="F988" s="34" t="s">
        <v>1080</v>
      </c>
      <c r="G988" s="35" t="s">
        <v>1094</v>
      </c>
      <c r="H988" s="36" t="s">
        <v>1121</v>
      </c>
    </row>
    <row r="989" spans="1:8" hidden="1">
      <c r="A989" s="38">
        <v>992</v>
      </c>
      <c r="B989" s="39" t="s">
        <v>865</v>
      </c>
      <c r="C989" s="39" t="s">
        <v>776</v>
      </c>
      <c r="D989" s="35" t="s">
        <v>1078</v>
      </c>
      <c r="E989" s="33">
        <v>30</v>
      </c>
      <c r="F989" s="34" t="s">
        <v>1083</v>
      </c>
      <c r="G989" s="35" t="s">
        <v>1092</v>
      </c>
      <c r="H989" s="36" t="s">
        <v>1122</v>
      </c>
    </row>
    <row r="990" spans="1:8">
      <c r="A990" s="38">
        <v>993</v>
      </c>
      <c r="B990" s="39" t="s">
        <v>734</v>
      </c>
      <c r="C990" s="39" t="s">
        <v>332</v>
      </c>
      <c r="D990" s="35" t="s">
        <v>1077</v>
      </c>
      <c r="E990" s="33">
        <v>32</v>
      </c>
      <c r="F990" s="34" t="s">
        <v>1083</v>
      </c>
      <c r="G990" s="35" t="s">
        <v>1092</v>
      </c>
      <c r="H990" s="36" t="s">
        <v>1122</v>
      </c>
    </row>
    <row r="991" spans="1:8">
      <c r="A991" s="38">
        <v>994</v>
      </c>
      <c r="B991" s="39" t="s">
        <v>397</v>
      </c>
      <c r="C991" s="39" t="s">
        <v>82</v>
      </c>
      <c r="D991" s="35" t="s">
        <v>1077</v>
      </c>
      <c r="E991" s="33">
        <v>17</v>
      </c>
      <c r="F991" s="34" t="s">
        <v>1080</v>
      </c>
      <c r="G991" s="35" t="s">
        <v>1092</v>
      </c>
      <c r="H991" s="36" t="s">
        <v>1122</v>
      </c>
    </row>
    <row r="992" spans="1:8">
      <c r="A992" s="38">
        <v>995</v>
      </c>
      <c r="B992" s="39" t="s">
        <v>397</v>
      </c>
      <c r="C992" s="39" t="s">
        <v>777</v>
      </c>
      <c r="D992" s="35" t="s">
        <v>1077</v>
      </c>
      <c r="E992" s="33">
        <v>40</v>
      </c>
      <c r="F992" s="34" t="s">
        <v>1085</v>
      </c>
      <c r="G992" s="35" t="s">
        <v>1092</v>
      </c>
      <c r="H992" s="36" t="s">
        <v>1122</v>
      </c>
    </row>
    <row r="993" spans="1:8" hidden="1">
      <c r="A993" s="38">
        <v>996</v>
      </c>
      <c r="B993" s="39" t="s">
        <v>826</v>
      </c>
      <c r="C993" s="39" t="s">
        <v>428</v>
      </c>
      <c r="D993" s="35" t="s">
        <v>1078</v>
      </c>
      <c r="E993" s="33">
        <v>20</v>
      </c>
      <c r="F993" s="34" t="s">
        <v>1081</v>
      </c>
      <c r="G993" s="35" t="s">
        <v>1092</v>
      </c>
      <c r="H993" s="36" t="s">
        <v>1122</v>
      </c>
    </row>
    <row r="994" spans="1:8" hidden="1">
      <c r="A994" s="38">
        <v>997</v>
      </c>
      <c r="B994" s="39" t="s">
        <v>359</v>
      </c>
      <c r="C994" s="39" t="s">
        <v>428</v>
      </c>
      <c r="D994" s="35" t="s">
        <v>1078</v>
      </c>
      <c r="E994" s="33">
        <v>22</v>
      </c>
      <c r="F994" s="34" t="s">
        <v>1081</v>
      </c>
      <c r="G994" s="35" t="s">
        <v>1092</v>
      </c>
      <c r="H994" s="36" t="s">
        <v>1122</v>
      </c>
    </row>
    <row r="995" spans="1:8" hidden="1">
      <c r="A995" s="38">
        <v>998</v>
      </c>
      <c r="B995" s="39" t="s">
        <v>1075</v>
      </c>
      <c r="C995" s="39" t="s">
        <v>778</v>
      </c>
      <c r="D995" s="35" t="s">
        <v>1078</v>
      </c>
      <c r="E995" s="33">
        <v>19</v>
      </c>
      <c r="F995" s="34" t="s">
        <v>1080</v>
      </c>
      <c r="G995" s="35" t="s">
        <v>1095</v>
      </c>
      <c r="H995" s="36" t="s">
        <v>1121</v>
      </c>
    </row>
    <row r="996" spans="1:8">
      <c r="A996" s="38">
        <v>999</v>
      </c>
      <c r="B996" s="39" t="s">
        <v>1076</v>
      </c>
      <c r="C996" s="39" t="s">
        <v>779</v>
      </c>
      <c r="D996" s="35" t="s">
        <v>1077</v>
      </c>
      <c r="E996" s="33">
        <v>31</v>
      </c>
      <c r="F996" s="34" t="s">
        <v>1083</v>
      </c>
      <c r="G996" s="35" t="s">
        <v>1092</v>
      </c>
      <c r="H996" s="36" t="s">
        <v>1122</v>
      </c>
    </row>
    <row r="997" spans="1:8">
      <c r="A997" s="38">
        <v>1000</v>
      </c>
      <c r="B997" s="39" t="s">
        <v>795</v>
      </c>
      <c r="C997" s="39" t="s">
        <v>780</v>
      </c>
      <c r="D997" s="35" t="s">
        <v>1077</v>
      </c>
      <c r="E997" s="33">
        <v>20</v>
      </c>
      <c r="F997" s="34" t="s">
        <v>1081</v>
      </c>
      <c r="G997" s="35" t="s">
        <v>1092</v>
      </c>
      <c r="H997" s="36" t="s">
        <v>1121</v>
      </c>
    </row>
    <row r="998" spans="1:8" hidden="1">
      <c r="A998" s="38">
        <v>1001</v>
      </c>
      <c r="B998" s="39" t="s">
        <v>831</v>
      </c>
      <c r="C998" s="39" t="s">
        <v>116</v>
      </c>
      <c r="D998" s="35" t="s">
        <v>1078</v>
      </c>
      <c r="E998" s="33">
        <v>19</v>
      </c>
      <c r="F998" s="34" t="s">
        <v>1080</v>
      </c>
      <c r="G998" s="35" t="s">
        <v>1094</v>
      </c>
      <c r="H998" s="36" t="s">
        <v>1121</v>
      </c>
    </row>
    <row r="999" spans="1:8">
      <c r="A999" s="38">
        <v>1002</v>
      </c>
      <c r="B999" s="39" t="s">
        <v>788</v>
      </c>
      <c r="C999" s="39" t="s">
        <v>781</v>
      </c>
      <c r="D999" s="35" t="s">
        <v>1077</v>
      </c>
      <c r="E999" s="33">
        <v>25</v>
      </c>
      <c r="F999" s="34" t="s">
        <v>1082</v>
      </c>
      <c r="G999" s="35" t="s">
        <v>1092</v>
      </c>
    </row>
    <row r="1000" spans="1:8" hidden="1">
      <c r="A1000" s="38">
        <v>1003</v>
      </c>
      <c r="B1000" s="39" t="s">
        <v>887</v>
      </c>
      <c r="C1000" s="39" t="s">
        <v>782</v>
      </c>
      <c r="D1000" s="35" t="s">
        <v>1078</v>
      </c>
      <c r="E1000" s="33">
        <v>12</v>
      </c>
      <c r="F1000" s="34" t="s">
        <v>1079</v>
      </c>
      <c r="G1000" s="35" t="s">
        <v>1093</v>
      </c>
    </row>
    <row r="1001" spans="1:8">
      <c r="A1001" s="38">
        <v>1004</v>
      </c>
      <c r="B1001" s="39" t="s">
        <v>790</v>
      </c>
      <c r="C1001" s="39" t="s">
        <v>737</v>
      </c>
      <c r="D1001" s="35" t="s">
        <v>1077</v>
      </c>
      <c r="E1001" s="33">
        <v>54</v>
      </c>
      <c r="F1001" s="34" t="s">
        <v>1087</v>
      </c>
      <c r="G1001" s="35" t="s">
        <v>1092</v>
      </c>
    </row>
    <row r="1002" spans="1:8" hidden="1">
      <c r="A1002" s="38" t="s">
        <v>8</v>
      </c>
      <c r="B1002" s="39" t="s">
        <v>80</v>
      </c>
      <c r="C1002" s="39" t="s">
        <v>783</v>
      </c>
      <c r="D1002" s="35" t="s">
        <v>1078</v>
      </c>
      <c r="E1002" s="33">
        <v>33</v>
      </c>
      <c r="F1002" s="34" t="s">
        <v>1083</v>
      </c>
      <c r="G1002" s="35" t="s">
        <v>1092</v>
      </c>
    </row>
  </sheetData>
  <autoFilter ref="A1:H1002" xr:uid="{71EC1303-F18C-438C-BF6C-6E046B643063}">
    <filterColumn colId="3">
      <filters>
        <filter val="MASCULINO"/>
      </filters>
    </filterColumn>
    <sortState ref="A2:H1002">
      <sortCondition ref="A1:A1002"/>
    </sortState>
  </autoFilter>
  <pageMargins left="0.511811024" right="0.511811024" top="0.78740157499999996" bottom="0.78740157499999996" header="0.31496062000000002" footer="0.31496062000000002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0C919-F894-4AB1-85D0-868B493E8827}">
  <dimension ref="A1:J59"/>
  <sheetViews>
    <sheetView topLeftCell="A4" workbookViewId="0">
      <selection activeCell="P4" sqref="P4"/>
    </sheetView>
  </sheetViews>
  <sheetFormatPr baseColWidth="10" defaultColWidth="8.83203125" defaultRowHeight="15"/>
  <cols>
    <col min="1" max="1" width="17.33203125" style="16" bestFit="1" customWidth="1"/>
    <col min="2" max="2" width="18.5" style="16" bestFit="1" customWidth="1"/>
    <col min="3" max="3" width="11.5" style="16" bestFit="1" customWidth="1"/>
    <col min="4" max="4" width="15.33203125" style="16" customWidth="1"/>
    <col min="5" max="5" width="11.5" style="16" customWidth="1"/>
    <col min="7" max="7" width="16.5" customWidth="1"/>
    <col min="8" max="8" width="11.6640625" customWidth="1"/>
    <col min="9" max="9" width="11.83203125" customWidth="1"/>
  </cols>
  <sheetData>
    <row r="1" spans="1:10">
      <c r="A1" s="193" t="s">
        <v>1225</v>
      </c>
      <c r="B1" s="193"/>
      <c r="C1" s="193"/>
      <c r="D1" s="193"/>
      <c r="E1" s="193"/>
    </row>
    <row r="2" spans="1:10" ht="40.25" customHeight="1">
      <c r="A2" s="193"/>
      <c r="B2" s="193"/>
      <c r="C2" s="193"/>
      <c r="D2" s="193"/>
      <c r="E2" s="193"/>
    </row>
    <row r="3" spans="1:10" ht="80.5" customHeight="1">
      <c r="A3" s="193"/>
      <c r="B3" s="193"/>
      <c r="C3" s="193"/>
      <c r="D3" s="193"/>
      <c r="E3" s="193"/>
    </row>
    <row r="5" spans="1:10">
      <c r="A5" s="44" t="s">
        <v>1221</v>
      </c>
      <c r="B5" s="44" t="s">
        <v>1220</v>
      </c>
      <c r="C5" s="44"/>
      <c r="D5" s="44"/>
      <c r="E5" s="44"/>
    </row>
    <row r="6" spans="1:10">
      <c r="A6" s="45" t="s">
        <v>1217</v>
      </c>
      <c r="B6" s="45" t="s">
        <v>1228</v>
      </c>
      <c r="C6" s="45" t="s">
        <v>1229</v>
      </c>
      <c r="D6" s="45" t="s">
        <v>1218</v>
      </c>
      <c r="E6" s="45" t="s">
        <v>1219</v>
      </c>
      <c r="G6" s="43"/>
      <c r="H6" s="43"/>
      <c r="I6" s="43"/>
      <c r="J6" s="43"/>
    </row>
    <row r="7" spans="1:10">
      <c r="A7" s="15" t="s">
        <v>1092</v>
      </c>
      <c r="B7" s="16">
        <v>163</v>
      </c>
      <c r="C7" s="16">
        <v>231</v>
      </c>
      <c r="E7" s="16">
        <v>394</v>
      </c>
      <c r="G7" s="43"/>
      <c r="H7" s="43"/>
      <c r="I7" s="43"/>
      <c r="J7" s="43"/>
    </row>
    <row r="8" spans="1:10">
      <c r="A8" s="15" t="s">
        <v>1093</v>
      </c>
      <c r="B8" s="16">
        <v>46</v>
      </c>
      <c r="C8" s="16">
        <v>11</v>
      </c>
      <c r="E8" s="16">
        <v>57</v>
      </c>
      <c r="G8" s="43"/>
      <c r="H8" s="43"/>
      <c r="I8" s="43"/>
      <c r="J8" s="43"/>
    </row>
    <row r="9" spans="1:10">
      <c r="A9" s="15" t="s">
        <v>1205</v>
      </c>
      <c r="B9" s="16">
        <v>74</v>
      </c>
      <c r="C9" s="16">
        <v>18</v>
      </c>
      <c r="E9" s="16">
        <v>92</v>
      </c>
      <c r="G9" s="43"/>
      <c r="H9" s="43"/>
      <c r="I9" s="43"/>
      <c r="J9" s="43"/>
    </row>
    <row r="10" spans="1:10">
      <c r="A10" s="15" t="s">
        <v>1095</v>
      </c>
      <c r="B10" s="16">
        <v>28</v>
      </c>
      <c r="C10" s="16">
        <v>14</v>
      </c>
      <c r="E10" s="16">
        <v>42</v>
      </c>
      <c r="G10" s="43"/>
      <c r="H10" s="43"/>
      <c r="I10" s="43"/>
      <c r="J10" s="43"/>
    </row>
    <row r="11" spans="1:10">
      <c r="A11" s="15" t="s">
        <v>1096</v>
      </c>
      <c r="C11" s="16">
        <v>1</v>
      </c>
      <c r="E11" s="16">
        <v>1</v>
      </c>
      <c r="G11" s="43"/>
      <c r="H11" s="43"/>
      <c r="I11" s="43"/>
      <c r="J11" s="43"/>
    </row>
    <row r="12" spans="1:10">
      <c r="A12" s="15" t="s">
        <v>1097</v>
      </c>
      <c r="B12" s="16">
        <v>3</v>
      </c>
      <c r="E12" s="16">
        <v>3</v>
      </c>
      <c r="G12" s="43"/>
      <c r="H12" s="43"/>
      <c r="I12" s="43"/>
      <c r="J12" s="43"/>
    </row>
    <row r="13" spans="1:10">
      <c r="A13" s="15" t="s">
        <v>1101</v>
      </c>
      <c r="C13" s="16">
        <v>2</v>
      </c>
      <c r="E13" s="16">
        <v>2</v>
      </c>
      <c r="G13" s="43"/>
      <c r="H13" s="43"/>
      <c r="I13" s="43"/>
      <c r="J13" s="43"/>
    </row>
    <row r="14" spans="1:10">
      <c r="A14" s="15" t="s">
        <v>1098</v>
      </c>
      <c r="B14" s="16">
        <v>136</v>
      </c>
      <c r="C14" s="16">
        <v>48</v>
      </c>
      <c r="E14" s="16">
        <v>184</v>
      </c>
      <c r="G14" s="43"/>
      <c r="H14" s="43"/>
      <c r="I14" s="43"/>
      <c r="J14" s="43"/>
    </row>
    <row r="15" spans="1:10">
      <c r="A15" s="15" t="s">
        <v>1099</v>
      </c>
      <c r="B15" s="16">
        <v>1</v>
      </c>
      <c r="E15" s="16">
        <v>1</v>
      </c>
      <c r="G15" s="43"/>
      <c r="H15" s="43"/>
      <c r="I15" s="43"/>
      <c r="J15" s="43"/>
    </row>
    <row r="16" spans="1:10">
      <c r="A16" s="15" t="s">
        <v>1100</v>
      </c>
      <c r="C16" s="16">
        <v>1</v>
      </c>
      <c r="E16" s="16">
        <v>1</v>
      </c>
      <c r="G16" s="43"/>
      <c r="H16" s="43"/>
      <c r="I16" s="43"/>
      <c r="J16" s="43"/>
    </row>
    <row r="17" spans="1:10">
      <c r="A17" s="15" t="s">
        <v>1094</v>
      </c>
      <c r="B17" s="16">
        <v>178</v>
      </c>
      <c r="C17" s="16">
        <v>50</v>
      </c>
      <c r="E17" s="16">
        <v>228</v>
      </c>
      <c r="G17" s="43"/>
      <c r="H17" s="43"/>
      <c r="I17" s="43"/>
      <c r="J17" s="43"/>
    </row>
    <row r="18" spans="1:10">
      <c r="A18" s="15" t="s">
        <v>1218</v>
      </c>
    </row>
    <row r="19" spans="1:10">
      <c r="A19" s="46" t="s">
        <v>1219</v>
      </c>
      <c r="B19" s="47">
        <v>629</v>
      </c>
      <c r="C19" s="47">
        <v>376</v>
      </c>
      <c r="D19" s="47"/>
      <c r="E19" s="47">
        <v>1005</v>
      </c>
    </row>
    <row r="21" spans="1:10">
      <c r="A21" s="48"/>
      <c r="B21" s="72" t="s">
        <v>1228</v>
      </c>
      <c r="C21" s="72" t="s">
        <v>1229</v>
      </c>
      <c r="D21" s="49" t="s">
        <v>1222</v>
      </c>
    </row>
    <row r="22" spans="1:10">
      <c r="A22" s="15" t="s">
        <v>1092</v>
      </c>
      <c r="B22" s="15">
        <v>163</v>
      </c>
      <c r="C22" s="15">
        <v>231</v>
      </c>
      <c r="D22" s="50">
        <v>394</v>
      </c>
    </row>
    <row r="23" spans="1:10">
      <c r="A23" s="15" t="s">
        <v>1094</v>
      </c>
      <c r="B23" s="15">
        <v>178</v>
      </c>
      <c r="C23" s="15">
        <v>50</v>
      </c>
      <c r="D23" s="50">
        <v>228</v>
      </c>
    </row>
    <row r="24" spans="1:10">
      <c r="A24" s="15" t="s">
        <v>1098</v>
      </c>
      <c r="B24" s="15">
        <v>136</v>
      </c>
      <c r="C24" s="15">
        <v>48</v>
      </c>
      <c r="D24" s="50">
        <v>184</v>
      </c>
    </row>
    <row r="25" spans="1:10">
      <c r="A25" s="15" t="s">
        <v>1205</v>
      </c>
      <c r="B25" s="15">
        <v>74</v>
      </c>
      <c r="C25" s="15">
        <v>18</v>
      </c>
      <c r="D25" s="50">
        <v>92</v>
      </c>
    </row>
    <row r="26" spans="1:10">
      <c r="A26" s="15" t="s">
        <v>1093</v>
      </c>
      <c r="B26" s="15">
        <v>46</v>
      </c>
      <c r="C26" s="15">
        <v>11</v>
      </c>
      <c r="D26" s="50">
        <v>57</v>
      </c>
    </row>
    <row r="27" spans="1:10">
      <c r="A27" s="15" t="s">
        <v>1095</v>
      </c>
      <c r="B27" s="15">
        <v>28</v>
      </c>
      <c r="C27" s="15">
        <v>14</v>
      </c>
      <c r="D27" s="50">
        <v>42</v>
      </c>
    </row>
    <row r="28" spans="1:10">
      <c r="A28" s="51" t="s">
        <v>1097</v>
      </c>
      <c r="B28" s="51">
        <v>3</v>
      </c>
      <c r="C28" s="51"/>
      <c r="D28" s="52">
        <v>3</v>
      </c>
    </row>
    <row r="29" spans="1:10">
      <c r="A29" s="51" t="s">
        <v>1101</v>
      </c>
      <c r="B29" s="51"/>
      <c r="C29" s="51">
        <v>2</v>
      </c>
      <c r="D29" s="52">
        <v>2</v>
      </c>
    </row>
    <row r="30" spans="1:10">
      <c r="A30" s="51" t="s">
        <v>1096</v>
      </c>
      <c r="B30" s="51"/>
      <c r="C30" s="51">
        <v>1</v>
      </c>
      <c r="D30" s="52">
        <v>1</v>
      </c>
    </row>
    <row r="31" spans="1:10">
      <c r="A31" s="51" t="s">
        <v>1099</v>
      </c>
      <c r="B31" s="51">
        <v>1</v>
      </c>
      <c r="C31" s="51"/>
      <c r="D31" s="52">
        <v>1</v>
      </c>
    </row>
    <row r="32" spans="1:10">
      <c r="A32" s="53" t="s">
        <v>1100</v>
      </c>
      <c r="B32" s="53"/>
      <c r="C32" s="53">
        <v>1</v>
      </c>
      <c r="D32" s="54">
        <v>1</v>
      </c>
    </row>
    <row r="33" spans="1:8">
      <c r="A33" s="48" t="s">
        <v>1222</v>
      </c>
      <c r="B33" s="48">
        <f xml:space="preserve"> SUM(B22:B32)</f>
        <v>629</v>
      </c>
      <c r="C33" s="48">
        <f xml:space="preserve"> SUM(C22:C32)</f>
        <v>376</v>
      </c>
      <c r="D33" s="49">
        <f xml:space="preserve"> SUM(D22:D32)</f>
        <v>1005</v>
      </c>
    </row>
    <row r="34" spans="1:8">
      <c r="A34" s="15"/>
      <c r="B34" s="15"/>
      <c r="C34" s="15"/>
      <c r="D34" s="15"/>
    </row>
    <row r="35" spans="1:8">
      <c r="A35" s="55"/>
      <c r="B35" s="72" t="s">
        <v>1228</v>
      </c>
      <c r="C35" s="72" t="s">
        <v>1229</v>
      </c>
      <c r="D35" s="56"/>
      <c r="E35" s="15"/>
      <c r="F35" s="43"/>
      <c r="G35" s="43"/>
      <c r="H35" s="43"/>
    </row>
    <row r="36" spans="1:8">
      <c r="A36" s="57" t="s">
        <v>1097</v>
      </c>
      <c r="B36" s="58">
        <f>GETPIVOTDATA("SEXO",$A$5,"SEXO","FEMININO","RACA_COR_REGISTRO","MULATA")/GETPIVOTDATA("SEXO",$A$5,"RACA_COR_REGISTRO","MULATA")</f>
        <v>1</v>
      </c>
      <c r="C36" s="58">
        <f>GETPIVOTDATA("SEXO",$A$5,"SEXO","MASCULINO","RACA_COR_REGISTRO","MULATA")/GETPIVOTDATA("SEXO",$A$5,"RACA_COR_REGISTRO","MULATA")</f>
        <v>0</v>
      </c>
      <c r="D36" s="59"/>
      <c r="E36" s="15"/>
      <c r="F36" s="43"/>
      <c r="G36" s="43"/>
      <c r="H36" s="43"/>
    </row>
    <row r="37" spans="1:8">
      <c r="A37" s="57" t="s">
        <v>1099</v>
      </c>
      <c r="B37" s="58">
        <f>GETPIVOTDATA("SEXO",$A$5,"SEXO","FEMININO","RACA_COR_REGISTRO","PARDA CLARA")/GETPIVOTDATA("SEXO",$A$5,"RACA_COR_REGISTRO","PARDA CLARA")</f>
        <v>1</v>
      </c>
      <c r="C37" s="58">
        <f>GETPIVOTDATA("SEXO",$A$5,"SEXO","MASCULINO","RACA_COR_REGISTRO","PARDA CLARA")/GETPIVOTDATA("SEXO",$A$5,"RACA_COR_REGISTRO","PARDA CLARA")</f>
        <v>0</v>
      </c>
      <c r="D37" s="59"/>
      <c r="E37" s="15"/>
      <c r="F37" s="43"/>
      <c r="G37" s="43"/>
      <c r="H37" s="43"/>
    </row>
    <row r="38" spans="1:8">
      <c r="A38" s="57" t="s">
        <v>1093</v>
      </c>
      <c r="B38" s="58">
        <f>GETPIVOTDATA("SEXO",$A$5,"SEXO","FEMININO","RACA_COR_REGISTRO","CABLOCA")/GETPIVOTDATA("SEXO",$A$5,"RACA_COR_REGISTRO","CABLOCA")</f>
        <v>0.80701754385964908</v>
      </c>
      <c r="C38" s="58">
        <f>GETPIVOTDATA("SEXO",$A$5,"SEXO","MASCULINO","RACA_COR_REGISTRO","CABLOCA")/GETPIVOTDATA("SEXO",$A$5,"RACA_COR_REGISTRO","CABLOCA")</f>
        <v>0.19298245614035087</v>
      </c>
      <c r="D38" s="59"/>
      <c r="E38" s="15"/>
      <c r="F38" s="43"/>
      <c r="G38" s="43"/>
      <c r="H38" s="43"/>
    </row>
    <row r="39" spans="1:8">
      <c r="A39" s="57" t="s">
        <v>1205</v>
      </c>
      <c r="B39" s="58">
        <f>GETPIVOTDATA("SEXO",$A$5,"SEXO","FEMININO","RACA_COR_REGISTRO","FULA")/GETPIVOTDATA("SEXO",$A$5,"RACA_COR_REGISTRO","FULA")</f>
        <v>0.80434782608695654</v>
      </c>
      <c r="C39" s="58">
        <f>GETPIVOTDATA("SEXO",$A$5,"SEXO","MASCULINO","RACA_COR_REGISTRO","FULA")/GETPIVOTDATA("SEXO",$A$5,"RACA_COR_REGISTRO","FULA")</f>
        <v>0.19565217391304349</v>
      </c>
      <c r="D39" s="59"/>
      <c r="E39" s="15"/>
      <c r="F39" s="43"/>
      <c r="G39" s="43"/>
      <c r="H39" s="43"/>
    </row>
    <row r="40" spans="1:8">
      <c r="A40" s="57" t="s">
        <v>1094</v>
      </c>
      <c r="B40" s="60">
        <f>GETPIVOTDATA("SEXO",$A$5,"SEXO","FEMININO","RACA_COR_REGISTRO","PRETA")/GETPIVOTDATA("SEXO",$A$5,"RACA_COR_REGISTRO","PRETA")</f>
        <v>0.7807017543859649</v>
      </c>
      <c r="C40" s="60">
        <f>GETPIVOTDATA("SEXO",$A$5,"SEXO","MASCULINO","RACA_COR_REGISTRO","PRETA")/GETPIVOTDATA("SEXO",$A$5,"RACA_COR_REGISTRO","PRETA")</f>
        <v>0.21929824561403508</v>
      </c>
      <c r="D40" s="59"/>
      <c r="E40" s="15"/>
      <c r="F40" s="43"/>
      <c r="G40" s="43"/>
      <c r="H40" s="43"/>
    </row>
    <row r="41" spans="1:8">
      <c r="A41" s="57" t="s">
        <v>1098</v>
      </c>
      <c r="B41" s="58">
        <f>GETPIVOTDATA("SEXO",$A$5,"SEXO","FEMININO","RACA_COR_REGISTRO","PARDA")/GETPIVOTDATA("SEXO",$A$5,"RACA_COR_REGISTRO","PARDA")</f>
        <v>0.73913043478260865</v>
      </c>
      <c r="C41" s="58">
        <f>GETPIVOTDATA("SEXO",$A$5,"SEXO","MASCULINO","RACA_COR_REGISTRO","PARDA")/GETPIVOTDATA("SEXO",$A$5,"RACA_COR_REGISTRO","PARDA")</f>
        <v>0.2608695652173913</v>
      </c>
      <c r="D41" s="59"/>
      <c r="E41" s="15"/>
      <c r="F41" s="43"/>
      <c r="G41" s="43"/>
      <c r="H41" s="43"/>
    </row>
    <row r="42" spans="1:8">
      <c r="A42" s="57" t="s">
        <v>1095</v>
      </c>
      <c r="B42" s="58">
        <f>GETPIVOTDATA("SEXO",$A$5,"SEXO","FEMININO","RACA_COR_REGISTRO","MORENA")/GETPIVOTDATA("SEXO",$A$5,"RACA_COR_REGISTRO","MORENA")</f>
        <v>0.66666666666666663</v>
      </c>
      <c r="C42" s="58">
        <f>GETPIVOTDATA("SEXO",$A$5,"SEXO","MASCULINO","RACA_COR_REGISTRO","MORENA")/GETPIVOTDATA("SEXO",$A$5,"RACA_COR_REGISTRO","MORENA")</f>
        <v>0.33333333333333331</v>
      </c>
      <c r="D42" s="59"/>
      <c r="E42" s="15"/>
      <c r="F42" s="43"/>
      <c r="G42" s="43"/>
      <c r="H42" s="43"/>
    </row>
    <row r="43" spans="1:8">
      <c r="A43" s="57" t="s">
        <v>1092</v>
      </c>
      <c r="B43" s="58">
        <f xml:space="preserve"> GETPIVOTDATA("SEXO",$A$5,"SEXO","FEMININO","RACA_COR_REGISTRO","BRANCA")/GETPIVOTDATA("SEXO",$A$5,"RACA_COR_REGISTRO","BRANCA")</f>
        <v>0.4137055837563452</v>
      </c>
      <c r="C43" s="58">
        <f>GETPIVOTDATA("SEXO",$A$5,"SEXO","MASCULINO","RACA_COR_REGISTRO","BRANCA")/GETPIVOTDATA("SEXO",$A$5,"RACA_COR_REGISTRO","BRANCA")</f>
        <v>0.58629441624365486</v>
      </c>
      <c r="D43" s="59"/>
      <c r="E43" s="15"/>
      <c r="F43" s="43"/>
      <c r="G43" s="43"/>
      <c r="H43" s="43"/>
    </row>
    <row r="44" spans="1:8">
      <c r="A44" s="57" t="s">
        <v>1096</v>
      </c>
      <c r="B44" s="58">
        <f>GETPIVOTDATA("SEXO",$A$5,"SEXO","FEMININO","RACA_COR_REGISTRO","MORENA ESCURA")/GETPIVOTDATA("SEXO",$A$5,"RACA_COR_REGISTRO","MORENA ESCURA")</f>
        <v>0</v>
      </c>
      <c r="C44" s="58">
        <f>GETPIVOTDATA("SEXO",$A$5,"SEXO","MASCULINO","RACA_COR_REGISTRO","MORENA ESCURA")/GETPIVOTDATA("SEXO",$A$5,"RACA_COR_REGISTRO","MORENA ESCURA")</f>
        <v>1</v>
      </c>
      <c r="D44" s="59"/>
      <c r="E44" s="15"/>
      <c r="F44" s="43"/>
      <c r="G44" s="43"/>
      <c r="H44" s="43"/>
    </row>
    <row r="45" spans="1:8">
      <c r="A45" s="57" t="s">
        <v>1101</v>
      </c>
      <c r="B45" s="58">
        <f>GETPIVOTDATA("SEXO",$A$5,"SEXO","FEMININO","RACA_COR_REGISTRO","NATURAL")/GETPIVOTDATA("SEXO",$A$5,"RACA_COR_REGISTRO","NATURAL")</f>
        <v>0</v>
      </c>
      <c r="C45" s="58">
        <f>GETPIVOTDATA("SEXO",$A$5,"SEXO","MASCULINO","RACA_COR_REGISTRO","NATURAL")/GETPIVOTDATA("SEXO",$A$5,"RACA_COR_REGISTRO","NATURAL")</f>
        <v>1</v>
      </c>
      <c r="D45" s="59"/>
      <c r="E45" s="15"/>
      <c r="F45" s="43"/>
      <c r="G45" s="43"/>
      <c r="H45" s="43"/>
    </row>
    <row r="46" spans="1:8">
      <c r="A46" s="61" t="s">
        <v>1100</v>
      </c>
      <c r="B46" s="62">
        <f>GETPIVOTDATA("SEXO",$A$5,"SEXO","FEMININO","RACA_COR_REGISTRO","PARDA ESCURA")/GETPIVOTDATA("SEXO",$A$5,"RACA_COR_REGISTRO","PARDA ESCURA")</f>
        <v>0</v>
      </c>
      <c r="C46" s="62">
        <f>GETPIVOTDATA("SEXO",$A$5,"SEXO","MASCULINO","RACA_COR_REGISTRO","PARDA ESCURA")/GETPIVOTDATA("SEXO",$A$5,"RACA_COR_REGISTRO","PARDA ESCURA")</f>
        <v>1</v>
      </c>
      <c r="D46" s="63"/>
      <c r="E46" s="15"/>
      <c r="F46" s="43"/>
      <c r="G46" s="43"/>
      <c r="H46" s="43"/>
    </row>
    <row r="47" spans="1:8">
      <c r="A47" s="57"/>
      <c r="B47" s="64"/>
      <c r="D47" s="64"/>
    </row>
    <row r="48" spans="1:8">
      <c r="A48" s="48"/>
      <c r="B48" s="67" t="s">
        <v>1223</v>
      </c>
      <c r="D48" s="64"/>
    </row>
    <row r="49" spans="1:2">
      <c r="A49" s="65" t="s">
        <v>1096</v>
      </c>
      <c r="B49" s="66">
        <f>GETPIVOTDATA("SEXO",$A$5,"RACA_COR_REGISTRO","MORENA ESCURA")/GETPIVOTDATA("SEXO",$A$5)</f>
        <v>9.9502487562189048E-4</v>
      </c>
    </row>
    <row r="50" spans="1:2">
      <c r="A50" s="57" t="s">
        <v>1099</v>
      </c>
      <c r="B50" s="60">
        <f>GETPIVOTDATA("SEXO",$A$5,"RACA_COR_REGISTRO","PARDA CLARA")/GETPIVOTDATA("SEXO",$A$5)</f>
        <v>9.9502487562189048E-4</v>
      </c>
    </row>
    <row r="51" spans="1:2">
      <c r="A51" s="57" t="s">
        <v>1100</v>
      </c>
      <c r="B51" s="60">
        <f>GETPIVOTDATA("SEXO",$A$5,"RACA_COR_REGISTRO","PARDA ESCURA")/GETPIVOTDATA("SEXO",$A$5)</f>
        <v>9.9502487562189048E-4</v>
      </c>
    </row>
    <row r="52" spans="1:2">
      <c r="A52" s="57" t="s">
        <v>1101</v>
      </c>
      <c r="B52" s="60">
        <f>GETPIVOTDATA("SEXO",$A$5,"RACA_COR_REGISTRO","NATURAL")/GETPIVOTDATA("SEXO",$A$5)</f>
        <v>1.990049751243781E-3</v>
      </c>
    </row>
    <row r="53" spans="1:2">
      <c r="A53" s="57" t="s">
        <v>1097</v>
      </c>
      <c r="B53" s="60">
        <f>GETPIVOTDATA("SEXO",$A$5,"RACA_COR_REGISTRO","MULATA")/GETPIVOTDATA("SEXO",$A$5)</f>
        <v>2.9850746268656717E-3</v>
      </c>
    </row>
    <row r="54" spans="1:2">
      <c r="A54" s="57" t="s">
        <v>1095</v>
      </c>
      <c r="B54" s="60">
        <f>GETPIVOTDATA("SEXO",$A$5,"RACA_COR_REGISTRO","MORENA")/GETPIVOTDATA("SEXO",$A$5)</f>
        <v>4.1791044776119404E-2</v>
      </c>
    </row>
    <row r="55" spans="1:2">
      <c r="A55" s="57" t="s">
        <v>1093</v>
      </c>
      <c r="B55" s="60">
        <f xml:space="preserve">  GETPIVOTDATA("SEXO",$A$5,"RACA_COR_REGISTRO","CABLOCA")/GETPIVOTDATA("SEXO",$A$5)</f>
        <v>5.6716417910447764E-2</v>
      </c>
    </row>
    <row r="56" spans="1:2">
      <c r="A56" s="57" t="s">
        <v>1205</v>
      </c>
      <c r="B56" s="60">
        <f>GETPIVOTDATA("SEXO",$A$5,"RACA_COR_REGISTRO","FULA")/GETPIVOTDATA("SEXO",$A$5)</f>
        <v>9.1542288557213927E-2</v>
      </c>
    </row>
    <row r="57" spans="1:2">
      <c r="A57" s="57" t="s">
        <v>1098</v>
      </c>
      <c r="B57" s="60">
        <f>GETPIVOTDATA("SEXO",$A$5,"RACA_COR_REGISTRO","PARDA")/GETPIVOTDATA("SEXO",$A$5)</f>
        <v>0.18308457711442785</v>
      </c>
    </row>
    <row r="58" spans="1:2">
      <c r="A58" s="57" t="s">
        <v>1094</v>
      </c>
      <c r="B58" s="60">
        <f>GETPIVOTDATA("SEXO",$A$5,"RACA_COR_REGISTRO","PRETA")/GETPIVOTDATA("SEXO",$A$5)</f>
        <v>0.22686567164179106</v>
      </c>
    </row>
    <row r="59" spans="1:2">
      <c r="A59" s="61" t="s">
        <v>1092</v>
      </c>
      <c r="B59" s="62">
        <f>GETPIVOTDATA("SEXO",$A$5,"RACA_COR_REGISTRO","BRANCA")/GETPIVOTDATA("SEXO",$A$5)</f>
        <v>0.39203980099502489</v>
      </c>
    </row>
  </sheetData>
  <autoFilter ref="A35:C46" xr:uid="{FA10C919-F894-4AB1-85D0-868B493E8827}">
    <sortState ref="A36:C46">
      <sortCondition descending="1" ref="B35:B46"/>
    </sortState>
  </autoFilter>
  <mergeCells count="1">
    <mergeCell ref="A1:E3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2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D644C-54C2-40CB-B4B1-C133361FB385}">
  <dimension ref="A1:W148"/>
  <sheetViews>
    <sheetView topLeftCell="A49" workbookViewId="0">
      <selection activeCell="A37" sqref="A37:XFD38"/>
    </sheetView>
  </sheetViews>
  <sheetFormatPr baseColWidth="10" defaultColWidth="8.83203125" defaultRowHeight="12"/>
  <cols>
    <col min="1" max="1" width="18.1640625" style="89" customWidth="1"/>
    <col min="2" max="2" width="8.83203125" style="89" customWidth="1"/>
    <col min="3" max="3" width="10.1640625" style="89" customWidth="1"/>
    <col min="4" max="23" width="8.83203125" style="89" customWidth="1"/>
    <col min="24" max="16384" width="8.83203125" style="89"/>
  </cols>
  <sheetData>
    <row r="1" spans="1:16">
      <c r="A1" s="125" t="s">
        <v>14</v>
      </c>
      <c r="B1" s="125" t="s">
        <v>1226</v>
      </c>
    </row>
    <row r="3" spans="1:16">
      <c r="A3" s="126" t="s">
        <v>1224</v>
      </c>
      <c r="B3" s="126" t="s">
        <v>1220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</row>
    <row r="4" spans="1:16">
      <c r="A4" s="125" t="s">
        <v>1217</v>
      </c>
      <c r="B4" s="125" t="s">
        <v>1079</v>
      </c>
      <c r="C4" s="125" t="s">
        <v>1080</v>
      </c>
      <c r="D4" s="125" t="s">
        <v>1081</v>
      </c>
      <c r="E4" s="125" t="s">
        <v>1082</v>
      </c>
      <c r="F4" s="125" t="s">
        <v>1083</v>
      </c>
      <c r="G4" s="125" t="s">
        <v>1084</v>
      </c>
      <c r="H4" s="125" t="s">
        <v>1085</v>
      </c>
      <c r="I4" s="125" t="s">
        <v>1086</v>
      </c>
      <c r="J4" s="125" t="s">
        <v>1087</v>
      </c>
      <c r="K4" s="125" t="s">
        <v>1088</v>
      </c>
      <c r="L4" s="125" t="s">
        <v>1089</v>
      </c>
      <c r="M4" s="125" t="s">
        <v>1090</v>
      </c>
      <c r="N4" s="125" t="s">
        <v>1091</v>
      </c>
      <c r="O4" s="125" t="s">
        <v>1218</v>
      </c>
      <c r="P4" s="125" t="s">
        <v>1219</v>
      </c>
    </row>
    <row r="5" spans="1:16">
      <c r="A5" s="39" t="s">
        <v>1092</v>
      </c>
      <c r="B5" s="89">
        <v>23</v>
      </c>
      <c r="C5" s="89">
        <v>77</v>
      </c>
      <c r="D5" s="89">
        <v>84</v>
      </c>
      <c r="E5" s="89">
        <v>62</v>
      </c>
      <c r="F5" s="89">
        <v>50</v>
      </c>
      <c r="G5" s="89">
        <v>42</v>
      </c>
      <c r="H5" s="89">
        <v>24</v>
      </c>
      <c r="I5" s="89">
        <v>14</v>
      </c>
      <c r="J5" s="89">
        <v>12</v>
      </c>
      <c r="K5" s="89">
        <v>1</v>
      </c>
      <c r="L5" s="89">
        <v>1</v>
      </c>
      <c r="M5" s="89">
        <v>4</v>
      </c>
      <c r="P5" s="89">
        <v>394</v>
      </c>
    </row>
    <row r="6" spans="1:16">
      <c r="A6" s="39" t="s">
        <v>1093</v>
      </c>
      <c r="B6" s="89">
        <v>2</v>
      </c>
      <c r="C6" s="89">
        <v>19</v>
      </c>
      <c r="D6" s="89">
        <v>22</v>
      </c>
      <c r="E6" s="89">
        <v>8</v>
      </c>
      <c r="F6" s="89">
        <v>5</v>
      </c>
      <c r="H6" s="89">
        <v>1</v>
      </c>
      <c r="P6" s="89">
        <v>57</v>
      </c>
    </row>
    <row r="7" spans="1:16">
      <c r="A7" s="39" t="s">
        <v>1205</v>
      </c>
      <c r="B7" s="89">
        <v>5</v>
      </c>
      <c r="C7" s="89">
        <v>12</v>
      </c>
      <c r="D7" s="89">
        <v>19</v>
      </c>
      <c r="E7" s="89">
        <v>12</v>
      </c>
      <c r="F7" s="89">
        <v>16</v>
      </c>
      <c r="G7" s="89">
        <v>7</v>
      </c>
      <c r="H7" s="89">
        <v>6</v>
      </c>
      <c r="I7" s="89">
        <v>8</v>
      </c>
      <c r="J7" s="89">
        <v>3</v>
      </c>
      <c r="K7" s="89">
        <v>3</v>
      </c>
      <c r="L7" s="89">
        <v>1</v>
      </c>
      <c r="P7" s="89">
        <v>92</v>
      </c>
    </row>
    <row r="8" spans="1:16">
      <c r="A8" s="39" t="s">
        <v>1095</v>
      </c>
      <c r="B8" s="89">
        <v>4</v>
      </c>
      <c r="C8" s="89">
        <v>9</v>
      </c>
      <c r="D8" s="89">
        <v>4</v>
      </c>
      <c r="E8" s="89">
        <v>11</v>
      </c>
      <c r="F8" s="89">
        <v>3</v>
      </c>
      <c r="G8" s="89">
        <v>7</v>
      </c>
      <c r="H8" s="89">
        <v>3</v>
      </c>
      <c r="I8" s="89">
        <v>1</v>
      </c>
      <c r="P8" s="89">
        <v>42</v>
      </c>
    </row>
    <row r="9" spans="1:16">
      <c r="A9" s="39" t="s">
        <v>1096</v>
      </c>
      <c r="C9" s="89">
        <v>1</v>
      </c>
      <c r="P9" s="89">
        <v>1</v>
      </c>
    </row>
    <row r="10" spans="1:16">
      <c r="A10" s="39" t="s">
        <v>1097</v>
      </c>
      <c r="C10" s="89">
        <v>1</v>
      </c>
      <c r="D10" s="89">
        <v>1</v>
      </c>
      <c r="E10" s="89">
        <v>1</v>
      </c>
      <c r="P10" s="89">
        <v>3</v>
      </c>
    </row>
    <row r="11" spans="1:16">
      <c r="A11" s="39" t="s">
        <v>1101</v>
      </c>
      <c r="F11" s="89">
        <v>1</v>
      </c>
      <c r="G11" s="89">
        <v>1</v>
      </c>
      <c r="P11" s="89">
        <v>2</v>
      </c>
    </row>
    <row r="12" spans="1:16">
      <c r="A12" s="39" t="s">
        <v>1098</v>
      </c>
      <c r="B12" s="89">
        <v>2</v>
      </c>
      <c r="C12" s="89">
        <v>40</v>
      </c>
      <c r="D12" s="89">
        <v>43</v>
      </c>
      <c r="E12" s="89">
        <v>23</v>
      </c>
      <c r="F12" s="89">
        <v>19</v>
      </c>
      <c r="G12" s="89">
        <v>18</v>
      </c>
      <c r="H12" s="89">
        <v>12</v>
      </c>
      <c r="I12" s="89">
        <v>9</v>
      </c>
      <c r="J12" s="89">
        <v>11</v>
      </c>
      <c r="K12" s="89">
        <v>5</v>
      </c>
      <c r="L12" s="89">
        <v>1</v>
      </c>
      <c r="N12" s="89">
        <v>1</v>
      </c>
      <c r="P12" s="89">
        <v>184</v>
      </c>
    </row>
    <row r="13" spans="1:16">
      <c r="A13" s="39" t="s">
        <v>1099</v>
      </c>
      <c r="E13" s="89">
        <v>1</v>
      </c>
      <c r="P13" s="89">
        <v>1</v>
      </c>
    </row>
    <row r="14" spans="1:16">
      <c r="A14" s="39" t="s">
        <v>1100</v>
      </c>
      <c r="G14" s="89">
        <v>1</v>
      </c>
      <c r="P14" s="89">
        <v>1</v>
      </c>
    </row>
    <row r="15" spans="1:16">
      <c r="A15" s="39" t="s">
        <v>1094</v>
      </c>
      <c r="B15" s="89">
        <v>8</v>
      </c>
      <c r="C15" s="89">
        <v>23</v>
      </c>
      <c r="D15" s="89">
        <v>30</v>
      </c>
      <c r="E15" s="89">
        <v>29</v>
      </c>
      <c r="F15" s="89">
        <v>31</v>
      </c>
      <c r="G15" s="89">
        <v>24</v>
      </c>
      <c r="H15" s="89">
        <v>22</v>
      </c>
      <c r="I15" s="89">
        <v>15</v>
      </c>
      <c r="J15" s="89">
        <v>20</v>
      </c>
      <c r="K15" s="89">
        <v>8</v>
      </c>
      <c r="L15" s="89">
        <v>9</v>
      </c>
      <c r="M15" s="89">
        <v>3</v>
      </c>
      <c r="N15" s="89">
        <v>3</v>
      </c>
      <c r="P15" s="89">
        <v>225</v>
      </c>
    </row>
    <row r="16" spans="1:16">
      <c r="A16" s="39" t="s">
        <v>1218</v>
      </c>
    </row>
    <row r="17" spans="1:23">
      <c r="A17" s="127" t="s">
        <v>1219</v>
      </c>
      <c r="B17" s="128">
        <v>44</v>
      </c>
      <c r="C17" s="128">
        <v>182</v>
      </c>
      <c r="D17" s="128">
        <v>203</v>
      </c>
      <c r="E17" s="128">
        <v>147</v>
      </c>
      <c r="F17" s="128">
        <v>125</v>
      </c>
      <c r="G17" s="128">
        <v>100</v>
      </c>
      <c r="H17" s="128">
        <v>68</v>
      </c>
      <c r="I17" s="128">
        <v>47</v>
      </c>
      <c r="J17" s="128">
        <v>46</v>
      </c>
      <c r="K17" s="128">
        <v>17</v>
      </c>
      <c r="L17" s="128">
        <v>12</v>
      </c>
      <c r="M17" s="128">
        <v>7</v>
      </c>
      <c r="N17" s="128">
        <v>4</v>
      </c>
      <c r="O17" s="128"/>
      <c r="P17" s="128">
        <v>1002</v>
      </c>
    </row>
    <row r="20" spans="1:23" s="91" customFormat="1" ht="14.5" customHeight="1">
      <c r="A20" s="90"/>
      <c r="B20" s="194" t="s">
        <v>1092</v>
      </c>
      <c r="C20" s="195"/>
      <c r="D20" s="194" t="s">
        <v>1093</v>
      </c>
      <c r="E20" s="195"/>
      <c r="F20" s="194" t="s">
        <v>1205</v>
      </c>
      <c r="G20" s="195"/>
      <c r="H20" s="194" t="s">
        <v>1095</v>
      </c>
      <c r="I20" s="195"/>
      <c r="J20" s="196" t="s">
        <v>1096</v>
      </c>
      <c r="K20" s="197"/>
      <c r="L20" s="198" t="s">
        <v>1097</v>
      </c>
      <c r="M20" s="197"/>
      <c r="N20" s="196" t="s">
        <v>1101</v>
      </c>
      <c r="O20" s="197"/>
      <c r="P20" s="194" t="s">
        <v>1098</v>
      </c>
      <c r="Q20" s="195"/>
      <c r="R20" s="198" t="s">
        <v>1099</v>
      </c>
      <c r="S20" s="197"/>
      <c r="T20" s="196" t="s">
        <v>1100</v>
      </c>
      <c r="U20" s="197"/>
      <c r="V20" s="194" t="s">
        <v>1094</v>
      </c>
      <c r="W20" s="195"/>
    </row>
    <row r="21" spans="1:23" s="91" customFormat="1" ht="14.5" customHeight="1">
      <c r="A21" s="129"/>
      <c r="B21" s="130" t="s">
        <v>1228</v>
      </c>
      <c r="C21" s="131" t="s">
        <v>1229</v>
      </c>
      <c r="D21" s="130" t="s">
        <v>1228</v>
      </c>
      <c r="E21" s="131" t="s">
        <v>1229</v>
      </c>
      <c r="F21" s="130" t="s">
        <v>1228</v>
      </c>
      <c r="G21" s="131" t="s">
        <v>1229</v>
      </c>
      <c r="H21" s="130" t="s">
        <v>1228</v>
      </c>
      <c r="I21" s="131" t="s">
        <v>1229</v>
      </c>
      <c r="J21" s="132" t="s">
        <v>1228</v>
      </c>
      <c r="K21" s="133" t="s">
        <v>1229</v>
      </c>
      <c r="L21" s="132" t="s">
        <v>1228</v>
      </c>
      <c r="M21" s="133" t="s">
        <v>1229</v>
      </c>
      <c r="N21" s="132" t="s">
        <v>1228</v>
      </c>
      <c r="O21" s="133" t="s">
        <v>1229</v>
      </c>
      <c r="P21" s="130" t="s">
        <v>1228</v>
      </c>
      <c r="Q21" s="131" t="s">
        <v>1229</v>
      </c>
      <c r="R21" s="132" t="s">
        <v>1228</v>
      </c>
      <c r="S21" s="133" t="s">
        <v>1229</v>
      </c>
      <c r="T21" s="132" t="s">
        <v>1228</v>
      </c>
      <c r="U21" s="133" t="s">
        <v>1229</v>
      </c>
      <c r="V21" s="130" t="s">
        <v>1228</v>
      </c>
      <c r="W21" s="131" t="s">
        <v>1229</v>
      </c>
    </row>
    <row r="22" spans="1:23">
      <c r="A22" s="93" t="s">
        <v>1079</v>
      </c>
      <c r="B22" s="94">
        <v>13</v>
      </c>
      <c r="C22" s="95">
        <v>10</v>
      </c>
      <c r="D22" s="94">
        <v>1</v>
      </c>
      <c r="E22" s="95">
        <v>1</v>
      </c>
      <c r="F22" s="94">
        <v>3</v>
      </c>
      <c r="G22" s="95">
        <v>2</v>
      </c>
      <c r="H22" s="94">
        <v>1</v>
      </c>
      <c r="I22" s="95">
        <v>3</v>
      </c>
      <c r="J22" s="118"/>
      <c r="K22" s="119"/>
      <c r="L22" s="120"/>
      <c r="M22" s="119"/>
      <c r="N22" s="118"/>
      <c r="O22" s="119"/>
      <c r="P22" s="94">
        <v>2</v>
      </c>
      <c r="Q22" s="95"/>
      <c r="R22" s="120"/>
      <c r="S22" s="119"/>
      <c r="T22" s="118"/>
      <c r="U22" s="119"/>
      <c r="V22" s="94">
        <v>5</v>
      </c>
      <c r="W22" s="95">
        <v>3</v>
      </c>
    </row>
    <row r="23" spans="1:23">
      <c r="A23" s="93" t="s">
        <v>1080</v>
      </c>
      <c r="B23" s="94">
        <v>42</v>
      </c>
      <c r="C23" s="95">
        <v>35</v>
      </c>
      <c r="D23" s="94">
        <v>16</v>
      </c>
      <c r="E23" s="95">
        <v>3</v>
      </c>
      <c r="F23" s="94">
        <v>9</v>
      </c>
      <c r="G23" s="95">
        <v>3</v>
      </c>
      <c r="H23" s="94">
        <v>6</v>
      </c>
      <c r="I23" s="95">
        <v>3</v>
      </c>
      <c r="J23" s="118"/>
      <c r="K23" s="119">
        <v>1</v>
      </c>
      <c r="L23" s="120">
        <v>1</v>
      </c>
      <c r="M23" s="119"/>
      <c r="N23" s="118"/>
      <c r="O23" s="119"/>
      <c r="P23" s="94">
        <v>21</v>
      </c>
      <c r="Q23" s="95">
        <v>19</v>
      </c>
      <c r="R23" s="120"/>
      <c r="S23" s="119"/>
      <c r="T23" s="118"/>
      <c r="U23" s="119"/>
      <c r="V23" s="94">
        <v>14</v>
      </c>
      <c r="W23" s="95">
        <v>9</v>
      </c>
    </row>
    <row r="24" spans="1:23">
      <c r="A24" s="93" t="s">
        <v>1081</v>
      </c>
      <c r="B24" s="94">
        <v>43</v>
      </c>
      <c r="C24" s="95">
        <v>41</v>
      </c>
      <c r="D24" s="94">
        <v>20</v>
      </c>
      <c r="E24" s="95">
        <v>2</v>
      </c>
      <c r="F24" s="94">
        <v>18</v>
      </c>
      <c r="G24" s="95">
        <v>1</v>
      </c>
      <c r="H24" s="94">
        <v>2</v>
      </c>
      <c r="I24" s="95">
        <v>2</v>
      </c>
      <c r="J24" s="118"/>
      <c r="K24" s="119"/>
      <c r="L24" s="120">
        <v>1</v>
      </c>
      <c r="M24" s="119"/>
      <c r="N24" s="118"/>
      <c r="O24" s="119"/>
      <c r="P24" s="94">
        <v>31</v>
      </c>
      <c r="Q24" s="95">
        <v>12</v>
      </c>
      <c r="R24" s="120"/>
      <c r="S24" s="119"/>
      <c r="T24" s="118"/>
      <c r="U24" s="119"/>
      <c r="V24" s="94">
        <v>26</v>
      </c>
      <c r="W24" s="95">
        <v>4</v>
      </c>
    </row>
    <row r="25" spans="1:23">
      <c r="A25" s="93" t="s">
        <v>1082</v>
      </c>
      <c r="B25" s="94">
        <v>20</v>
      </c>
      <c r="C25" s="95">
        <v>42</v>
      </c>
      <c r="D25" s="94">
        <v>4</v>
      </c>
      <c r="E25" s="95">
        <v>4</v>
      </c>
      <c r="F25" s="94">
        <v>8</v>
      </c>
      <c r="G25" s="95">
        <v>4</v>
      </c>
      <c r="H25" s="94">
        <v>10</v>
      </c>
      <c r="I25" s="95">
        <v>1</v>
      </c>
      <c r="J25" s="118"/>
      <c r="K25" s="119"/>
      <c r="L25" s="120">
        <v>1</v>
      </c>
      <c r="M25" s="119"/>
      <c r="N25" s="118"/>
      <c r="O25" s="119"/>
      <c r="P25" s="94">
        <v>20</v>
      </c>
      <c r="Q25" s="95">
        <v>3</v>
      </c>
      <c r="R25" s="120">
        <v>1</v>
      </c>
      <c r="S25" s="119"/>
      <c r="T25" s="118"/>
      <c r="U25" s="119"/>
      <c r="V25" s="94">
        <v>22</v>
      </c>
      <c r="W25" s="95">
        <v>7</v>
      </c>
    </row>
    <row r="26" spans="1:23">
      <c r="A26" s="93" t="s">
        <v>1083</v>
      </c>
      <c r="B26" s="94">
        <v>16</v>
      </c>
      <c r="C26" s="95">
        <v>34</v>
      </c>
      <c r="D26" s="94">
        <v>4</v>
      </c>
      <c r="E26" s="95">
        <v>1</v>
      </c>
      <c r="F26" s="94">
        <v>14</v>
      </c>
      <c r="G26" s="95">
        <v>2</v>
      </c>
      <c r="H26" s="94">
        <v>2</v>
      </c>
      <c r="I26" s="95">
        <v>1</v>
      </c>
      <c r="J26" s="118"/>
      <c r="K26" s="119"/>
      <c r="L26" s="120"/>
      <c r="M26" s="119"/>
      <c r="N26" s="118"/>
      <c r="O26" s="119">
        <v>1</v>
      </c>
      <c r="P26" s="94">
        <v>15</v>
      </c>
      <c r="Q26" s="95">
        <v>4</v>
      </c>
      <c r="R26" s="120"/>
      <c r="S26" s="119"/>
      <c r="T26" s="118"/>
      <c r="U26" s="119"/>
      <c r="V26" s="94">
        <v>24</v>
      </c>
      <c r="W26" s="95">
        <v>7</v>
      </c>
    </row>
    <row r="27" spans="1:23">
      <c r="A27" s="93" t="s">
        <v>1084</v>
      </c>
      <c r="B27" s="94">
        <v>12</v>
      </c>
      <c r="C27" s="95">
        <v>30</v>
      </c>
      <c r="D27" s="94"/>
      <c r="E27" s="95"/>
      <c r="F27" s="94">
        <v>3</v>
      </c>
      <c r="G27" s="95">
        <v>4</v>
      </c>
      <c r="H27" s="94">
        <v>4</v>
      </c>
      <c r="I27" s="95">
        <v>3</v>
      </c>
      <c r="J27" s="118"/>
      <c r="K27" s="119"/>
      <c r="L27" s="120"/>
      <c r="M27" s="119"/>
      <c r="N27" s="118"/>
      <c r="O27" s="119">
        <v>1</v>
      </c>
      <c r="P27" s="94">
        <v>15</v>
      </c>
      <c r="Q27" s="95">
        <v>3</v>
      </c>
      <c r="R27" s="120"/>
      <c r="S27" s="119"/>
      <c r="T27" s="118"/>
      <c r="U27" s="119">
        <v>1</v>
      </c>
      <c r="V27" s="94">
        <v>18</v>
      </c>
      <c r="W27" s="95">
        <v>6</v>
      </c>
    </row>
    <row r="28" spans="1:23">
      <c r="A28" s="93" t="s">
        <v>1085</v>
      </c>
      <c r="B28" s="94">
        <v>7</v>
      </c>
      <c r="C28" s="95">
        <v>17</v>
      </c>
      <c r="D28" s="94">
        <v>1</v>
      </c>
      <c r="E28" s="95"/>
      <c r="F28" s="94">
        <v>6</v>
      </c>
      <c r="G28" s="95"/>
      <c r="H28" s="94">
        <v>2</v>
      </c>
      <c r="I28" s="95">
        <v>1</v>
      </c>
      <c r="J28" s="118"/>
      <c r="K28" s="119"/>
      <c r="L28" s="120"/>
      <c r="M28" s="119"/>
      <c r="N28" s="118"/>
      <c r="O28" s="119"/>
      <c r="P28" s="94">
        <v>11</v>
      </c>
      <c r="Q28" s="95">
        <v>1</v>
      </c>
      <c r="R28" s="120"/>
      <c r="S28" s="119"/>
      <c r="T28" s="118"/>
      <c r="U28" s="119"/>
      <c r="V28" s="94">
        <v>18</v>
      </c>
      <c r="W28" s="95">
        <v>4</v>
      </c>
    </row>
    <row r="29" spans="1:23">
      <c r="A29" s="93" t="s">
        <v>1086</v>
      </c>
      <c r="B29" s="94">
        <v>3</v>
      </c>
      <c r="C29" s="95">
        <v>11</v>
      </c>
      <c r="D29" s="94"/>
      <c r="E29" s="95"/>
      <c r="F29" s="94">
        <v>7</v>
      </c>
      <c r="G29" s="95">
        <v>1</v>
      </c>
      <c r="H29" s="94">
        <v>1</v>
      </c>
      <c r="I29" s="95"/>
      <c r="J29" s="118"/>
      <c r="K29" s="119"/>
      <c r="L29" s="120"/>
      <c r="M29" s="119"/>
      <c r="N29" s="118"/>
      <c r="O29" s="119"/>
      <c r="P29" s="94">
        <v>6</v>
      </c>
      <c r="Q29" s="95">
        <v>3</v>
      </c>
      <c r="R29" s="120"/>
      <c r="S29" s="119"/>
      <c r="T29" s="118"/>
      <c r="U29" s="119"/>
      <c r="V29" s="94">
        <v>11</v>
      </c>
      <c r="W29" s="95">
        <v>4</v>
      </c>
    </row>
    <row r="30" spans="1:23">
      <c r="A30" s="93" t="s">
        <v>1087</v>
      </c>
      <c r="B30" s="94">
        <v>4</v>
      </c>
      <c r="C30" s="95">
        <v>8</v>
      </c>
      <c r="D30" s="94"/>
      <c r="E30" s="95"/>
      <c r="F30" s="94">
        <v>2</v>
      </c>
      <c r="G30" s="95">
        <v>1</v>
      </c>
      <c r="H30" s="94"/>
      <c r="I30" s="95"/>
      <c r="J30" s="118"/>
      <c r="K30" s="119"/>
      <c r="L30" s="120"/>
      <c r="M30" s="119"/>
      <c r="N30" s="118"/>
      <c r="O30" s="119"/>
      <c r="P30" s="94">
        <v>11</v>
      </c>
      <c r="Q30" s="95"/>
      <c r="R30" s="120"/>
      <c r="S30" s="119"/>
      <c r="T30" s="118"/>
      <c r="U30" s="119"/>
      <c r="V30" s="94">
        <v>17</v>
      </c>
      <c r="W30" s="95">
        <v>3</v>
      </c>
    </row>
    <row r="31" spans="1:23">
      <c r="A31" s="93" t="s">
        <v>1088</v>
      </c>
      <c r="B31" s="94">
        <v>1</v>
      </c>
      <c r="C31" s="95"/>
      <c r="D31" s="94"/>
      <c r="E31" s="95"/>
      <c r="F31" s="94">
        <v>3</v>
      </c>
      <c r="G31" s="95"/>
      <c r="H31" s="94"/>
      <c r="I31" s="95"/>
      <c r="J31" s="118"/>
      <c r="K31" s="119"/>
      <c r="L31" s="120"/>
      <c r="M31" s="119"/>
      <c r="N31" s="118"/>
      <c r="O31" s="119"/>
      <c r="P31" s="94">
        <v>2</v>
      </c>
      <c r="Q31" s="95">
        <v>3</v>
      </c>
      <c r="R31" s="120"/>
      <c r="S31" s="119"/>
      <c r="T31" s="118"/>
      <c r="U31" s="119"/>
      <c r="V31" s="94">
        <v>8</v>
      </c>
      <c r="W31" s="95"/>
    </row>
    <row r="32" spans="1:23">
      <c r="A32" s="93" t="s">
        <v>1089</v>
      </c>
      <c r="B32" s="94"/>
      <c r="C32" s="95">
        <v>1</v>
      </c>
      <c r="D32" s="94"/>
      <c r="E32" s="95"/>
      <c r="F32" s="94">
        <v>1</v>
      </c>
      <c r="G32" s="95"/>
      <c r="H32" s="94"/>
      <c r="I32" s="95"/>
      <c r="J32" s="118"/>
      <c r="K32" s="119"/>
      <c r="L32" s="120"/>
      <c r="M32" s="119"/>
      <c r="N32" s="118"/>
      <c r="O32" s="119"/>
      <c r="P32" s="94">
        <v>1</v>
      </c>
      <c r="Q32" s="95"/>
      <c r="R32" s="120"/>
      <c r="S32" s="119"/>
      <c r="T32" s="118"/>
      <c r="U32" s="119"/>
      <c r="V32" s="94">
        <v>7</v>
      </c>
      <c r="W32" s="95">
        <v>2</v>
      </c>
    </row>
    <row r="33" spans="1:23">
      <c r="A33" s="93" t="s">
        <v>1090</v>
      </c>
      <c r="B33" s="94">
        <v>2</v>
      </c>
      <c r="C33" s="95">
        <v>2</v>
      </c>
      <c r="D33" s="94"/>
      <c r="E33" s="95"/>
      <c r="F33" s="94"/>
      <c r="G33" s="95"/>
      <c r="H33" s="94"/>
      <c r="I33" s="95"/>
      <c r="J33" s="118"/>
      <c r="K33" s="119"/>
      <c r="L33" s="120"/>
      <c r="M33" s="119"/>
      <c r="N33" s="118"/>
      <c r="O33" s="119"/>
      <c r="P33" s="94"/>
      <c r="Q33" s="95"/>
      <c r="R33" s="120"/>
      <c r="S33" s="119"/>
      <c r="T33" s="118"/>
      <c r="U33" s="119"/>
      <c r="V33" s="94">
        <v>3</v>
      </c>
      <c r="W33" s="95"/>
    </row>
    <row r="34" spans="1:23">
      <c r="A34" s="93" t="s">
        <v>1091</v>
      </c>
      <c r="B34" s="96"/>
      <c r="C34" s="97"/>
      <c r="D34" s="96"/>
      <c r="E34" s="97"/>
      <c r="F34" s="96"/>
      <c r="G34" s="97"/>
      <c r="H34" s="96"/>
      <c r="I34" s="97"/>
      <c r="J34" s="121"/>
      <c r="K34" s="122"/>
      <c r="L34" s="120"/>
      <c r="M34" s="119"/>
      <c r="N34" s="121"/>
      <c r="O34" s="122"/>
      <c r="P34" s="96">
        <v>1</v>
      </c>
      <c r="Q34" s="97"/>
      <c r="R34" s="120"/>
      <c r="S34" s="119"/>
      <c r="T34" s="118"/>
      <c r="U34" s="119"/>
      <c r="V34" s="94">
        <v>2</v>
      </c>
      <c r="W34" s="95">
        <v>1</v>
      </c>
    </row>
    <row r="35" spans="1:23">
      <c r="A35" s="98" t="s">
        <v>1219</v>
      </c>
      <c r="B35" s="99">
        <f t="shared" ref="B35:O35" si="0" xml:space="preserve"> SUM(B22:B34)</f>
        <v>163</v>
      </c>
      <c r="C35" s="100">
        <f t="shared" si="0"/>
        <v>231</v>
      </c>
      <c r="D35" s="99">
        <f t="shared" si="0"/>
        <v>46</v>
      </c>
      <c r="E35" s="100">
        <f t="shared" si="0"/>
        <v>11</v>
      </c>
      <c r="F35" s="99">
        <f t="shared" si="0"/>
        <v>74</v>
      </c>
      <c r="G35" s="100">
        <f t="shared" si="0"/>
        <v>18</v>
      </c>
      <c r="H35" s="99">
        <f t="shared" si="0"/>
        <v>28</v>
      </c>
      <c r="I35" s="100">
        <f t="shared" si="0"/>
        <v>14</v>
      </c>
      <c r="J35" s="123">
        <f t="shared" si="0"/>
        <v>0</v>
      </c>
      <c r="K35" s="124">
        <f t="shared" si="0"/>
        <v>1</v>
      </c>
      <c r="L35" s="123">
        <f t="shared" si="0"/>
        <v>3</v>
      </c>
      <c r="M35" s="124">
        <f t="shared" si="0"/>
        <v>0</v>
      </c>
      <c r="N35" s="123">
        <f t="shared" si="0"/>
        <v>0</v>
      </c>
      <c r="O35" s="124">
        <f t="shared" si="0"/>
        <v>2</v>
      </c>
      <c r="P35" s="99">
        <f xml:space="preserve"> SUM(P22:P34)</f>
        <v>136</v>
      </c>
      <c r="Q35" s="100">
        <f t="shared" ref="Q35:W35" si="1" xml:space="preserve"> SUM(Q22:Q34)</f>
        <v>48</v>
      </c>
      <c r="R35" s="123">
        <f t="shared" si="1"/>
        <v>1</v>
      </c>
      <c r="S35" s="124">
        <f t="shared" si="1"/>
        <v>0</v>
      </c>
      <c r="T35" s="123">
        <f t="shared" si="1"/>
        <v>0</v>
      </c>
      <c r="U35" s="124">
        <f t="shared" si="1"/>
        <v>1</v>
      </c>
      <c r="V35" s="99">
        <f t="shared" si="1"/>
        <v>175</v>
      </c>
      <c r="W35" s="100">
        <f t="shared" si="1"/>
        <v>50</v>
      </c>
    </row>
    <row r="37" spans="1:23" s="91" customFormat="1" ht="14.5" customHeight="1">
      <c r="A37" s="90"/>
      <c r="B37" s="194" t="s">
        <v>1092</v>
      </c>
      <c r="C37" s="195"/>
      <c r="D37" s="194" t="s">
        <v>1093</v>
      </c>
      <c r="E37" s="195"/>
      <c r="F37" s="194" t="s">
        <v>1205</v>
      </c>
      <c r="G37" s="195"/>
      <c r="H37" s="194" t="s">
        <v>1095</v>
      </c>
      <c r="I37" s="195"/>
      <c r="J37" s="196" t="s">
        <v>1096</v>
      </c>
      <c r="K37" s="197"/>
      <c r="L37" s="196" t="s">
        <v>1097</v>
      </c>
      <c r="M37" s="197"/>
      <c r="N37" s="196" t="s">
        <v>1101</v>
      </c>
      <c r="O37" s="197"/>
      <c r="P37" s="194" t="s">
        <v>1098</v>
      </c>
      <c r="Q37" s="195"/>
      <c r="R37" s="196" t="s">
        <v>1099</v>
      </c>
      <c r="S37" s="197"/>
      <c r="T37" s="196" t="s">
        <v>1100</v>
      </c>
      <c r="U37" s="197"/>
      <c r="V37" s="194" t="s">
        <v>1094</v>
      </c>
      <c r="W37" s="195"/>
    </row>
    <row r="38" spans="1:23" s="91" customFormat="1" ht="14.5" customHeight="1">
      <c r="A38" s="129"/>
      <c r="B38" s="130" t="s">
        <v>1228</v>
      </c>
      <c r="C38" s="131" t="s">
        <v>1229</v>
      </c>
      <c r="D38" s="130" t="s">
        <v>1228</v>
      </c>
      <c r="E38" s="131" t="s">
        <v>1229</v>
      </c>
      <c r="F38" s="130" t="s">
        <v>1228</v>
      </c>
      <c r="G38" s="131" t="s">
        <v>1229</v>
      </c>
      <c r="H38" s="130" t="s">
        <v>1228</v>
      </c>
      <c r="I38" s="131" t="s">
        <v>1229</v>
      </c>
      <c r="J38" s="132" t="s">
        <v>1228</v>
      </c>
      <c r="K38" s="133" t="s">
        <v>1229</v>
      </c>
      <c r="L38" s="132" t="s">
        <v>1228</v>
      </c>
      <c r="M38" s="133" t="s">
        <v>1229</v>
      </c>
      <c r="N38" s="132" t="s">
        <v>1228</v>
      </c>
      <c r="O38" s="133" t="s">
        <v>1229</v>
      </c>
      <c r="P38" s="130" t="s">
        <v>1228</v>
      </c>
      <c r="Q38" s="131" t="s">
        <v>1229</v>
      </c>
      <c r="R38" s="132" t="s">
        <v>1228</v>
      </c>
      <c r="S38" s="133" t="s">
        <v>1229</v>
      </c>
      <c r="T38" s="132" t="s">
        <v>1228</v>
      </c>
      <c r="U38" s="133" t="s">
        <v>1229</v>
      </c>
      <c r="V38" s="130" t="s">
        <v>1228</v>
      </c>
      <c r="W38" s="131" t="s">
        <v>1229</v>
      </c>
    </row>
    <row r="39" spans="1:23">
      <c r="A39" s="93" t="s">
        <v>1079</v>
      </c>
      <c r="B39" s="101">
        <f xml:space="preserve"> B22/$B$35</f>
        <v>7.9754601226993863E-2</v>
      </c>
      <c r="C39" s="102">
        <f xml:space="preserve"> C22/$C$35</f>
        <v>4.3290043290043288E-2</v>
      </c>
      <c r="D39" s="101">
        <f xml:space="preserve"> D22/$D$35</f>
        <v>2.1739130434782608E-2</v>
      </c>
      <c r="E39" s="102">
        <f xml:space="preserve"> E22/$E$35</f>
        <v>9.0909090909090912E-2</v>
      </c>
      <c r="F39" s="101">
        <f xml:space="preserve"> F22/$F$35</f>
        <v>4.0540540540540543E-2</v>
      </c>
      <c r="G39" s="102">
        <f xml:space="preserve"> G22/$G$35</f>
        <v>0.1111111111111111</v>
      </c>
      <c r="H39" s="101">
        <f xml:space="preserve"> H22/$H$35</f>
        <v>3.5714285714285712E-2</v>
      </c>
      <c r="I39" s="102">
        <f xml:space="preserve"> I22/$I$35</f>
        <v>0.21428571428571427</v>
      </c>
      <c r="J39" s="103" t="e">
        <f xml:space="preserve"> J22/$J$35</f>
        <v>#DIV/0!</v>
      </c>
      <c r="K39" s="104">
        <f xml:space="preserve"> K22/$K$35</f>
        <v>0</v>
      </c>
      <c r="L39" s="103">
        <f xml:space="preserve"> L22/$L$35</f>
        <v>0</v>
      </c>
      <c r="M39" s="104" t="e">
        <f xml:space="preserve"> M22/$M$35</f>
        <v>#DIV/0!</v>
      </c>
      <c r="N39" s="103" t="e">
        <f xml:space="preserve"> N22/$N$35</f>
        <v>#DIV/0!</v>
      </c>
      <c r="O39" s="104">
        <f xml:space="preserve"> O22/$O$35</f>
        <v>0</v>
      </c>
      <c r="P39" s="101">
        <f xml:space="preserve"> P22/$P$35</f>
        <v>1.4705882352941176E-2</v>
      </c>
      <c r="Q39" s="102">
        <f xml:space="preserve"> Q22/$Q$35</f>
        <v>0</v>
      </c>
      <c r="R39" s="103">
        <f xml:space="preserve"> R22/$R$35</f>
        <v>0</v>
      </c>
      <c r="S39" s="104" t="e">
        <f xml:space="preserve"> S22/$S$35</f>
        <v>#DIV/0!</v>
      </c>
      <c r="T39" s="103" t="e">
        <f xml:space="preserve"> T22/$T$35</f>
        <v>#DIV/0!</v>
      </c>
      <c r="U39" s="104">
        <f xml:space="preserve"> U22/$U$35</f>
        <v>0</v>
      </c>
      <c r="V39" s="101">
        <f xml:space="preserve"> V22/$V$35</f>
        <v>2.8571428571428571E-2</v>
      </c>
      <c r="W39" s="102">
        <f xml:space="preserve"> W22/$W$35</f>
        <v>0.06</v>
      </c>
    </row>
    <row r="40" spans="1:23">
      <c r="A40" s="93" t="s">
        <v>1080</v>
      </c>
      <c r="B40" s="101">
        <f t="shared" ref="B40:B52" si="2" xml:space="preserve"> B23/$B$35</f>
        <v>0.25766871165644173</v>
      </c>
      <c r="C40" s="102">
        <f t="shared" ref="C40:C52" si="3" xml:space="preserve"> C23/$C$35</f>
        <v>0.15151515151515152</v>
      </c>
      <c r="D40" s="101">
        <f t="shared" ref="D40:D52" si="4" xml:space="preserve"> D23/$D$35</f>
        <v>0.34782608695652173</v>
      </c>
      <c r="E40" s="102">
        <f t="shared" ref="E40:E52" si="5" xml:space="preserve"> E23/$E$35</f>
        <v>0.27272727272727271</v>
      </c>
      <c r="F40" s="101">
        <f t="shared" ref="F40:F52" si="6" xml:space="preserve"> F23/$F$35</f>
        <v>0.12162162162162163</v>
      </c>
      <c r="G40" s="102">
        <f t="shared" ref="G40:G52" si="7" xml:space="preserve"> G23/$G$35</f>
        <v>0.16666666666666666</v>
      </c>
      <c r="H40" s="101">
        <f t="shared" ref="H40:H52" si="8" xml:space="preserve"> H23/$H$35</f>
        <v>0.21428571428571427</v>
      </c>
      <c r="I40" s="102">
        <f t="shared" ref="I40:I52" si="9" xml:space="preserve"> I23/$I$35</f>
        <v>0.21428571428571427</v>
      </c>
      <c r="J40" s="103" t="e">
        <f t="shared" ref="J40:J52" si="10" xml:space="preserve"> J23/$J$35</f>
        <v>#DIV/0!</v>
      </c>
      <c r="K40" s="104">
        <f t="shared" ref="K40:K52" si="11" xml:space="preserve"> K23/$K$35</f>
        <v>1</v>
      </c>
      <c r="L40" s="103">
        <f t="shared" ref="L40:L52" si="12" xml:space="preserve"> L23/$L$35</f>
        <v>0.33333333333333331</v>
      </c>
      <c r="M40" s="104" t="e">
        <f t="shared" ref="M40:M52" si="13" xml:space="preserve"> M23/$M$35</f>
        <v>#DIV/0!</v>
      </c>
      <c r="N40" s="103" t="e">
        <f t="shared" ref="N40:N52" si="14" xml:space="preserve"> N23/$N$35</f>
        <v>#DIV/0!</v>
      </c>
      <c r="O40" s="104">
        <f t="shared" ref="O40:O52" si="15" xml:space="preserve"> O23/$O$35</f>
        <v>0</v>
      </c>
      <c r="P40" s="101">
        <f t="shared" ref="P40:P52" si="16" xml:space="preserve"> P23/$P$35</f>
        <v>0.15441176470588236</v>
      </c>
      <c r="Q40" s="102">
        <f t="shared" ref="Q40:Q52" si="17" xml:space="preserve"> Q23/$Q$35</f>
        <v>0.39583333333333331</v>
      </c>
      <c r="R40" s="103">
        <f t="shared" ref="R40:R52" si="18" xml:space="preserve"> R23/$R$35</f>
        <v>0</v>
      </c>
      <c r="S40" s="104" t="e">
        <f t="shared" ref="S40:S52" si="19" xml:space="preserve"> S23/$S$35</f>
        <v>#DIV/0!</v>
      </c>
      <c r="T40" s="103" t="e">
        <f t="shared" ref="T40:T52" si="20" xml:space="preserve"> T23/$T$35</f>
        <v>#DIV/0!</v>
      </c>
      <c r="U40" s="104">
        <f t="shared" ref="U40:U52" si="21" xml:space="preserve"> U23/$U$35</f>
        <v>0</v>
      </c>
      <c r="V40" s="101">
        <f t="shared" ref="V40:V52" si="22" xml:space="preserve"> V23/$V$35</f>
        <v>0.08</v>
      </c>
      <c r="W40" s="102">
        <f t="shared" ref="W40:W52" si="23" xml:space="preserve"> W23/$W$35</f>
        <v>0.18</v>
      </c>
    </row>
    <row r="41" spans="1:23">
      <c r="A41" s="93" t="s">
        <v>1081</v>
      </c>
      <c r="B41" s="101">
        <f t="shared" si="2"/>
        <v>0.26380368098159507</v>
      </c>
      <c r="C41" s="102">
        <f t="shared" si="3"/>
        <v>0.1774891774891775</v>
      </c>
      <c r="D41" s="101">
        <f t="shared" si="4"/>
        <v>0.43478260869565216</v>
      </c>
      <c r="E41" s="102">
        <f t="shared" si="5"/>
        <v>0.18181818181818182</v>
      </c>
      <c r="F41" s="101">
        <f t="shared" si="6"/>
        <v>0.24324324324324326</v>
      </c>
      <c r="G41" s="102">
        <f t="shared" si="7"/>
        <v>5.5555555555555552E-2</v>
      </c>
      <c r="H41" s="101">
        <f t="shared" si="8"/>
        <v>7.1428571428571425E-2</v>
      </c>
      <c r="I41" s="102">
        <f t="shared" si="9"/>
        <v>0.14285714285714285</v>
      </c>
      <c r="J41" s="103" t="e">
        <f t="shared" si="10"/>
        <v>#DIV/0!</v>
      </c>
      <c r="K41" s="104">
        <f t="shared" si="11"/>
        <v>0</v>
      </c>
      <c r="L41" s="103">
        <f t="shared" si="12"/>
        <v>0.33333333333333331</v>
      </c>
      <c r="M41" s="104" t="e">
        <f t="shared" si="13"/>
        <v>#DIV/0!</v>
      </c>
      <c r="N41" s="103" t="e">
        <f t="shared" si="14"/>
        <v>#DIV/0!</v>
      </c>
      <c r="O41" s="104">
        <f t="shared" si="15"/>
        <v>0</v>
      </c>
      <c r="P41" s="101">
        <f t="shared" si="16"/>
        <v>0.22794117647058823</v>
      </c>
      <c r="Q41" s="102">
        <f t="shared" si="17"/>
        <v>0.25</v>
      </c>
      <c r="R41" s="103">
        <f t="shared" si="18"/>
        <v>0</v>
      </c>
      <c r="S41" s="104" t="e">
        <f t="shared" si="19"/>
        <v>#DIV/0!</v>
      </c>
      <c r="T41" s="103" t="e">
        <f t="shared" si="20"/>
        <v>#DIV/0!</v>
      </c>
      <c r="U41" s="104">
        <f t="shared" si="21"/>
        <v>0</v>
      </c>
      <c r="V41" s="101">
        <f t="shared" si="22"/>
        <v>0.14857142857142858</v>
      </c>
      <c r="W41" s="102">
        <f t="shared" si="23"/>
        <v>0.08</v>
      </c>
    </row>
    <row r="42" spans="1:23">
      <c r="A42" s="93" t="s">
        <v>1082</v>
      </c>
      <c r="B42" s="101">
        <f t="shared" si="2"/>
        <v>0.12269938650306748</v>
      </c>
      <c r="C42" s="102">
        <f t="shared" si="3"/>
        <v>0.18181818181818182</v>
      </c>
      <c r="D42" s="101">
        <f t="shared" si="4"/>
        <v>8.6956521739130432E-2</v>
      </c>
      <c r="E42" s="102">
        <f t="shared" si="5"/>
        <v>0.36363636363636365</v>
      </c>
      <c r="F42" s="101">
        <f t="shared" si="6"/>
        <v>0.10810810810810811</v>
      </c>
      <c r="G42" s="102">
        <f t="shared" si="7"/>
        <v>0.22222222222222221</v>
      </c>
      <c r="H42" s="101">
        <f t="shared" si="8"/>
        <v>0.35714285714285715</v>
      </c>
      <c r="I42" s="102">
        <f t="shared" si="9"/>
        <v>7.1428571428571425E-2</v>
      </c>
      <c r="J42" s="103" t="e">
        <f t="shared" si="10"/>
        <v>#DIV/0!</v>
      </c>
      <c r="K42" s="104">
        <f t="shared" si="11"/>
        <v>0</v>
      </c>
      <c r="L42" s="103">
        <f t="shared" si="12"/>
        <v>0.33333333333333331</v>
      </c>
      <c r="M42" s="104" t="e">
        <f t="shared" si="13"/>
        <v>#DIV/0!</v>
      </c>
      <c r="N42" s="103" t="e">
        <f t="shared" si="14"/>
        <v>#DIV/0!</v>
      </c>
      <c r="O42" s="104">
        <f t="shared" si="15"/>
        <v>0</v>
      </c>
      <c r="P42" s="101">
        <f t="shared" si="16"/>
        <v>0.14705882352941177</v>
      </c>
      <c r="Q42" s="102">
        <f t="shared" si="17"/>
        <v>6.25E-2</v>
      </c>
      <c r="R42" s="103">
        <f t="shared" si="18"/>
        <v>1</v>
      </c>
      <c r="S42" s="104" t="e">
        <f t="shared" si="19"/>
        <v>#DIV/0!</v>
      </c>
      <c r="T42" s="103" t="e">
        <f t="shared" si="20"/>
        <v>#DIV/0!</v>
      </c>
      <c r="U42" s="104">
        <f t="shared" si="21"/>
        <v>0</v>
      </c>
      <c r="V42" s="101">
        <f t="shared" si="22"/>
        <v>0.12571428571428572</v>
      </c>
      <c r="W42" s="102">
        <f t="shared" si="23"/>
        <v>0.14000000000000001</v>
      </c>
    </row>
    <row r="43" spans="1:23">
      <c r="A43" s="93" t="s">
        <v>1083</v>
      </c>
      <c r="B43" s="101">
        <f t="shared" si="2"/>
        <v>9.815950920245399E-2</v>
      </c>
      <c r="C43" s="102">
        <f t="shared" si="3"/>
        <v>0.1471861471861472</v>
      </c>
      <c r="D43" s="101">
        <f t="shared" si="4"/>
        <v>8.6956521739130432E-2</v>
      </c>
      <c r="E43" s="102">
        <f t="shared" si="5"/>
        <v>9.0909090909090912E-2</v>
      </c>
      <c r="F43" s="101">
        <f t="shared" si="6"/>
        <v>0.1891891891891892</v>
      </c>
      <c r="G43" s="102">
        <f t="shared" si="7"/>
        <v>0.1111111111111111</v>
      </c>
      <c r="H43" s="101">
        <f t="shared" si="8"/>
        <v>7.1428571428571425E-2</v>
      </c>
      <c r="I43" s="102">
        <f t="shared" si="9"/>
        <v>7.1428571428571425E-2</v>
      </c>
      <c r="J43" s="103" t="e">
        <f t="shared" si="10"/>
        <v>#DIV/0!</v>
      </c>
      <c r="K43" s="104">
        <f t="shared" si="11"/>
        <v>0</v>
      </c>
      <c r="L43" s="103">
        <f t="shared" si="12"/>
        <v>0</v>
      </c>
      <c r="M43" s="104" t="e">
        <f t="shared" si="13"/>
        <v>#DIV/0!</v>
      </c>
      <c r="N43" s="103" t="e">
        <f t="shared" si="14"/>
        <v>#DIV/0!</v>
      </c>
      <c r="O43" s="104">
        <f t="shared" si="15"/>
        <v>0.5</v>
      </c>
      <c r="P43" s="101">
        <f t="shared" si="16"/>
        <v>0.11029411764705882</v>
      </c>
      <c r="Q43" s="102">
        <f t="shared" si="17"/>
        <v>8.3333333333333329E-2</v>
      </c>
      <c r="R43" s="103">
        <f t="shared" si="18"/>
        <v>0</v>
      </c>
      <c r="S43" s="104" t="e">
        <f t="shared" si="19"/>
        <v>#DIV/0!</v>
      </c>
      <c r="T43" s="103" t="e">
        <f t="shared" si="20"/>
        <v>#DIV/0!</v>
      </c>
      <c r="U43" s="104">
        <f t="shared" si="21"/>
        <v>0</v>
      </c>
      <c r="V43" s="101">
        <f t="shared" si="22"/>
        <v>0.13714285714285715</v>
      </c>
      <c r="W43" s="102">
        <f t="shared" si="23"/>
        <v>0.14000000000000001</v>
      </c>
    </row>
    <row r="44" spans="1:23">
      <c r="A44" s="93" t="s">
        <v>1084</v>
      </c>
      <c r="B44" s="101">
        <f t="shared" si="2"/>
        <v>7.3619631901840496E-2</v>
      </c>
      <c r="C44" s="102">
        <f t="shared" si="3"/>
        <v>0.12987012987012986</v>
      </c>
      <c r="D44" s="101">
        <f t="shared" si="4"/>
        <v>0</v>
      </c>
      <c r="E44" s="102">
        <f t="shared" si="5"/>
        <v>0</v>
      </c>
      <c r="F44" s="101">
        <f t="shared" si="6"/>
        <v>4.0540540540540543E-2</v>
      </c>
      <c r="G44" s="102">
        <f t="shared" si="7"/>
        <v>0.22222222222222221</v>
      </c>
      <c r="H44" s="101">
        <f t="shared" si="8"/>
        <v>0.14285714285714285</v>
      </c>
      <c r="I44" s="102">
        <f t="shared" si="9"/>
        <v>0.21428571428571427</v>
      </c>
      <c r="J44" s="103" t="e">
        <f t="shared" si="10"/>
        <v>#DIV/0!</v>
      </c>
      <c r="K44" s="104">
        <f t="shared" si="11"/>
        <v>0</v>
      </c>
      <c r="L44" s="103">
        <f t="shared" si="12"/>
        <v>0</v>
      </c>
      <c r="M44" s="104" t="e">
        <f t="shared" si="13"/>
        <v>#DIV/0!</v>
      </c>
      <c r="N44" s="103" t="e">
        <f t="shared" si="14"/>
        <v>#DIV/0!</v>
      </c>
      <c r="O44" s="104">
        <f t="shared" si="15"/>
        <v>0.5</v>
      </c>
      <c r="P44" s="101">
        <f t="shared" si="16"/>
        <v>0.11029411764705882</v>
      </c>
      <c r="Q44" s="102">
        <f t="shared" si="17"/>
        <v>6.25E-2</v>
      </c>
      <c r="R44" s="103">
        <f t="shared" si="18"/>
        <v>0</v>
      </c>
      <c r="S44" s="104" t="e">
        <f t="shared" si="19"/>
        <v>#DIV/0!</v>
      </c>
      <c r="T44" s="103" t="e">
        <f t="shared" si="20"/>
        <v>#DIV/0!</v>
      </c>
      <c r="U44" s="104">
        <f t="shared" si="21"/>
        <v>1</v>
      </c>
      <c r="V44" s="101">
        <f t="shared" si="22"/>
        <v>0.10285714285714286</v>
      </c>
      <c r="W44" s="102">
        <f t="shared" si="23"/>
        <v>0.12</v>
      </c>
    </row>
    <row r="45" spans="1:23">
      <c r="A45" s="93" t="s">
        <v>1085</v>
      </c>
      <c r="B45" s="101">
        <f t="shared" si="2"/>
        <v>4.2944785276073622E-2</v>
      </c>
      <c r="C45" s="102">
        <f t="shared" si="3"/>
        <v>7.3593073593073599E-2</v>
      </c>
      <c r="D45" s="101">
        <f t="shared" si="4"/>
        <v>2.1739130434782608E-2</v>
      </c>
      <c r="E45" s="102">
        <f t="shared" si="5"/>
        <v>0</v>
      </c>
      <c r="F45" s="101">
        <f t="shared" si="6"/>
        <v>8.1081081081081086E-2</v>
      </c>
      <c r="G45" s="102">
        <f t="shared" si="7"/>
        <v>0</v>
      </c>
      <c r="H45" s="101">
        <f t="shared" si="8"/>
        <v>7.1428571428571425E-2</v>
      </c>
      <c r="I45" s="102">
        <f t="shared" si="9"/>
        <v>7.1428571428571425E-2</v>
      </c>
      <c r="J45" s="103" t="e">
        <f t="shared" si="10"/>
        <v>#DIV/0!</v>
      </c>
      <c r="K45" s="104">
        <f t="shared" si="11"/>
        <v>0</v>
      </c>
      <c r="L45" s="103">
        <f t="shared" si="12"/>
        <v>0</v>
      </c>
      <c r="M45" s="104" t="e">
        <f t="shared" si="13"/>
        <v>#DIV/0!</v>
      </c>
      <c r="N45" s="103" t="e">
        <f t="shared" si="14"/>
        <v>#DIV/0!</v>
      </c>
      <c r="O45" s="104">
        <f t="shared" si="15"/>
        <v>0</v>
      </c>
      <c r="P45" s="101">
        <f t="shared" si="16"/>
        <v>8.0882352941176475E-2</v>
      </c>
      <c r="Q45" s="102">
        <f t="shared" si="17"/>
        <v>2.0833333333333332E-2</v>
      </c>
      <c r="R45" s="103">
        <f t="shared" si="18"/>
        <v>0</v>
      </c>
      <c r="S45" s="104" t="e">
        <f t="shared" si="19"/>
        <v>#DIV/0!</v>
      </c>
      <c r="T45" s="103" t="e">
        <f t="shared" si="20"/>
        <v>#DIV/0!</v>
      </c>
      <c r="U45" s="104">
        <f t="shared" si="21"/>
        <v>0</v>
      </c>
      <c r="V45" s="101">
        <f t="shared" si="22"/>
        <v>0.10285714285714286</v>
      </c>
      <c r="W45" s="102">
        <f t="shared" si="23"/>
        <v>0.08</v>
      </c>
    </row>
    <row r="46" spans="1:23">
      <c r="A46" s="93" t="s">
        <v>1086</v>
      </c>
      <c r="B46" s="101">
        <f t="shared" si="2"/>
        <v>1.8404907975460124E-2</v>
      </c>
      <c r="C46" s="102">
        <f t="shared" si="3"/>
        <v>4.7619047619047616E-2</v>
      </c>
      <c r="D46" s="101">
        <f t="shared" si="4"/>
        <v>0</v>
      </c>
      <c r="E46" s="102">
        <f t="shared" si="5"/>
        <v>0</v>
      </c>
      <c r="F46" s="101">
        <f t="shared" si="6"/>
        <v>9.45945945945946E-2</v>
      </c>
      <c r="G46" s="102">
        <f t="shared" si="7"/>
        <v>5.5555555555555552E-2</v>
      </c>
      <c r="H46" s="101">
        <f t="shared" si="8"/>
        <v>3.5714285714285712E-2</v>
      </c>
      <c r="I46" s="102">
        <f t="shared" si="9"/>
        <v>0</v>
      </c>
      <c r="J46" s="103" t="e">
        <f t="shared" si="10"/>
        <v>#DIV/0!</v>
      </c>
      <c r="K46" s="104">
        <f t="shared" si="11"/>
        <v>0</v>
      </c>
      <c r="L46" s="103">
        <f t="shared" si="12"/>
        <v>0</v>
      </c>
      <c r="M46" s="104" t="e">
        <f t="shared" si="13"/>
        <v>#DIV/0!</v>
      </c>
      <c r="N46" s="103" t="e">
        <f t="shared" si="14"/>
        <v>#DIV/0!</v>
      </c>
      <c r="O46" s="104">
        <f t="shared" si="15"/>
        <v>0</v>
      </c>
      <c r="P46" s="101">
        <f t="shared" si="16"/>
        <v>4.4117647058823532E-2</v>
      </c>
      <c r="Q46" s="102">
        <f t="shared" si="17"/>
        <v>6.25E-2</v>
      </c>
      <c r="R46" s="103">
        <f t="shared" si="18"/>
        <v>0</v>
      </c>
      <c r="S46" s="104" t="e">
        <f t="shared" si="19"/>
        <v>#DIV/0!</v>
      </c>
      <c r="T46" s="103" t="e">
        <f t="shared" si="20"/>
        <v>#DIV/0!</v>
      </c>
      <c r="U46" s="104">
        <f t="shared" si="21"/>
        <v>0</v>
      </c>
      <c r="V46" s="101">
        <f t="shared" si="22"/>
        <v>6.2857142857142861E-2</v>
      </c>
      <c r="W46" s="102">
        <f t="shared" si="23"/>
        <v>0.08</v>
      </c>
    </row>
    <row r="47" spans="1:23">
      <c r="A47" s="93" t="s">
        <v>1087</v>
      </c>
      <c r="B47" s="101">
        <f t="shared" si="2"/>
        <v>2.4539877300613498E-2</v>
      </c>
      <c r="C47" s="102">
        <f t="shared" si="3"/>
        <v>3.4632034632034632E-2</v>
      </c>
      <c r="D47" s="101">
        <f t="shared" si="4"/>
        <v>0</v>
      </c>
      <c r="E47" s="102">
        <f t="shared" si="5"/>
        <v>0</v>
      </c>
      <c r="F47" s="101">
        <f t="shared" si="6"/>
        <v>2.7027027027027029E-2</v>
      </c>
      <c r="G47" s="102">
        <f t="shared" si="7"/>
        <v>5.5555555555555552E-2</v>
      </c>
      <c r="H47" s="101">
        <f t="shared" si="8"/>
        <v>0</v>
      </c>
      <c r="I47" s="102">
        <f t="shared" si="9"/>
        <v>0</v>
      </c>
      <c r="J47" s="103" t="e">
        <f t="shared" si="10"/>
        <v>#DIV/0!</v>
      </c>
      <c r="K47" s="104">
        <f t="shared" si="11"/>
        <v>0</v>
      </c>
      <c r="L47" s="103">
        <f t="shared" si="12"/>
        <v>0</v>
      </c>
      <c r="M47" s="104" t="e">
        <f t="shared" si="13"/>
        <v>#DIV/0!</v>
      </c>
      <c r="N47" s="103" t="e">
        <f t="shared" si="14"/>
        <v>#DIV/0!</v>
      </c>
      <c r="O47" s="104">
        <f t="shared" si="15"/>
        <v>0</v>
      </c>
      <c r="P47" s="101">
        <f t="shared" si="16"/>
        <v>8.0882352941176475E-2</v>
      </c>
      <c r="Q47" s="102">
        <f t="shared" si="17"/>
        <v>0</v>
      </c>
      <c r="R47" s="103">
        <f t="shared" si="18"/>
        <v>0</v>
      </c>
      <c r="S47" s="104" t="e">
        <f t="shared" si="19"/>
        <v>#DIV/0!</v>
      </c>
      <c r="T47" s="103" t="e">
        <f t="shared" si="20"/>
        <v>#DIV/0!</v>
      </c>
      <c r="U47" s="104">
        <f t="shared" si="21"/>
        <v>0</v>
      </c>
      <c r="V47" s="101">
        <f t="shared" si="22"/>
        <v>9.7142857142857142E-2</v>
      </c>
      <c r="W47" s="102">
        <f t="shared" si="23"/>
        <v>0.06</v>
      </c>
    </row>
    <row r="48" spans="1:23">
      <c r="A48" s="93" t="s">
        <v>1088</v>
      </c>
      <c r="B48" s="101">
        <f t="shared" si="2"/>
        <v>6.1349693251533744E-3</v>
      </c>
      <c r="C48" s="102">
        <f t="shared" si="3"/>
        <v>0</v>
      </c>
      <c r="D48" s="101">
        <f t="shared" si="4"/>
        <v>0</v>
      </c>
      <c r="E48" s="102">
        <f t="shared" si="5"/>
        <v>0</v>
      </c>
      <c r="F48" s="101">
        <f t="shared" si="6"/>
        <v>4.0540540540540543E-2</v>
      </c>
      <c r="G48" s="102">
        <f t="shared" si="7"/>
        <v>0</v>
      </c>
      <c r="H48" s="101">
        <f t="shared" si="8"/>
        <v>0</v>
      </c>
      <c r="I48" s="102">
        <f t="shared" si="9"/>
        <v>0</v>
      </c>
      <c r="J48" s="103" t="e">
        <f t="shared" si="10"/>
        <v>#DIV/0!</v>
      </c>
      <c r="K48" s="104">
        <f t="shared" si="11"/>
        <v>0</v>
      </c>
      <c r="L48" s="103">
        <f t="shared" si="12"/>
        <v>0</v>
      </c>
      <c r="M48" s="104" t="e">
        <f t="shared" si="13"/>
        <v>#DIV/0!</v>
      </c>
      <c r="N48" s="103" t="e">
        <f t="shared" si="14"/>
        <v>#DIV/0!</v>
      </c>
      <c r="O48" s="104">
        <f t="shared" si="15"/>
        <v>0</v>
      </c>
      <c r="P48" s="101">
        <f t="shared" si="16"/>
        <v>1.4705882352941176E-2</v>
      </c>
      <c r="Q48" s="102">
        <f t="shared" si="17"/>
        <v>6.25E-2</v>
      </c>
      <c r="R48" s="103">
        <f t="shared" si="18"/>
        <v>0</v>
      </c>
      <c r="S48" s="104" t="e">
        <f t="shared" si="19"/>
        <v>#DIV/0!</v>
      </c>
      <c r="T48" s="103" t="e">
        <f t="shared" si="20"/>
        <v>#DIV/0!</v>
      </c>
      <c r="U48" s="104">
        <f t="shared" si="21"/>
        <v>0</v>
      </c>
      <c r="V48" s="101">
        <f t="shared" si="22"/>
        <v>4.5714285714285714E-2</v>
      </c>
      <c r="W48" s="102">
        <f t="shared" si="23"/>
        <v>0</v>
      </c>
    </row>
    <row r="49" spans="1:23">
      <c r="A49" s="93" t="s">
        <v>1089</v>
      </c>
      <c r="B49" s="101">
        <f t="shared" si="2"/>
        <v>0</v>
      </c>
      <c r="C49" s="102">
        <f t="shared" si="3"/>
        <v>4.329004329004329E-3</v>
      </c>
      <c r="D49" s="101">
        <f t="shared" si="4"/>
        <v>0</v>
      </c>
      <c r="E49" s="102">
        <f t="shared" si="5"/>
        <v>0</v>
      </c>
      <c r="F49" s="101">
        <f t="shared" si="6"/>
        <v>1.3513513513513514E-2</v>
      </c>
      <c r="G49" s="102">
        <f t="shared" si="7"/>
        <v>0</v>
      </c>
      <c r="H49" s="101">
        <f t="shared" si="8"/>
        <v>0</v>
      </c>
      <c r="I49" s="102">
        <f t="shared" si="9"/>
        <v>0</v>
      </c>
      <c r="J49" s="103" t="e">
        <f t="shared" si="10"/>
        <v>#DIV/0!</v>
      </c>
      <c r="K49" s="104">
        <f t="shared" si="11"/>
        <v>0</v>
      </c>
      <c r="L49" s="103">
        <f t="shared" si="12"/>
        <v>0</v>
      </c>
      <c r="M49" s="104" t="e">
        <f t="shared" si="13"/>
        <v>#DIV/0!</v>
      </c>
      <c r="N49" s="103" t="e">
        <f t="shared" si="14"/>
        <v>#DIV/0!</v>
      </c>
      <c r="O49" s="104">
        <f t="shared" si="15"/>
        <v>0</v>
      </c>
      <c r="P49" s="101">
        <f t="shared" si="16"/>
        <v>7.3529411764705881E-3</v>
      </c>
      <c r="Q49" s="102">
        <f t="shared" si="17"/>
        <v>0</v>
      </c>
      <c r="R49" s="103">
        <f t="shared" si="18"/>
        <v>0</v>
      </c>
      <c r="S49" s="104" t="e">
        <f t="shared" si="19"/>
        <v>#DIV/0!</v>
      </c>
      <c r="T49" s="103" t="e">
        <f t="shared" si="20"/>
        <v>#DIV/0!</v>
      </c>
      <c r="U49" s="104">
        <f t="shared" si="21"/>
        <v>0</v>
      </c>
      <c r="V49" s="101">
        <f t="shared" si="22"/>
        <v>0.04</v>
      </c>
      <c r="W49" s="102">
        <f t="shared" si="23"/>
        <v>0.04</v>
      </c>
    </row>
    <row r="50" spans="1:23">
      <c r="A50" s="93" t="s">
        <v>1090</v>
      </c>
      <c r="B50" s="101">
        <f t="shared" si="2"/>
        <v>1.2269938650306749E-2</v>
      </c>
      <c r="C50" s="102">
        <f t="shared" si="3"/>
        <v>8.658008658008658E-3</v>
      </c>
      <c r="D50" s="101">
        <f t="shared" si="4"/>
        <v>0</v>
      </c>
      <c r="E50" s="102">
        <f t="shared" si="5"/>
        <v>0</v>
      </c>
      <c r="F50" s="101">
        <f t="shared" si="6"/>
        <v>0</v>
      </c>
      <c r="G50" s="102">
        <f t="shared" si="7"/>
        <v>0</v>
      </c>
      <c r="H50" s="101">
        <f t="shared" si="8"/>
        <v>0</v>
      </c>
      <c r="I50" s="102">
        <f t="shared" si="9"/>
        <v>0</v>
      </c>
      <c r="J50" s="103" t="e">
        <f t="shared" si="10"/>
        <v>#DIV/0!</v>
      </c>
      <c r="K50" s="104">
        <f t="shared" si="11"/>
        <v>0</v>
      </c>
      <c r="L50" s="103">
        <f t="shared" si="12"/>
        <v>0</v>
      </c>
      <c r="M50" s="104" t="e">
        <f t="shared" si="13"/>
        <v>#DIV/0!</v>
      </c>
      <c r="N50" s="103" t="e">
        <f t="shared" si="14"/>
        <v>#DIV/0!</v>
      </c>
      <c r="O50" s="104">
        <f t="shared" si="15"/>
        <v>0</v>
      </c>
      <c r="P50" s="101">
        <f t="shared" si="16"/>
        <v>0</v>
      </c>
      <c r="Q50" s="102">
        <f t="shared" si="17"/>
        <v>0</v>
      </c>
      <c r="R50" s="103">
        <f t="shared" si="18"/>
        <v>0</v>
      </c>
      <c r="S50" s="104" t="e">
        <f t="shared" si="19"/>
        <v>#DIV/0!</v>
      </c>
      <c r="T50" s="103" t="e">
        <f t="shared" si="20"/>
        <v>#DIV/0!</v>
      </c>
      <c r="U50" s="104">
        <f t="shared" si="21"/>
        <v>0</v>
      </c>
      <c r="V50" s="101">
        <f t="shared" si="22"/>
        <v>1.7142857142857144E-2</v>
      </c>
      <c r="W50" s="102">
        <f t="shared" si="23"/>
        <v>0</v>
      </c>
    </row>
    <row r="51" spans="1:23">
      <c r="A51" s="93" t="s">
        <v>1091</v>
      </c>
      <c r="B51" s="101">
        <f t="shared" si="2"/>
        <v>0</v>
      </c>
      <c r="C51" s="102">
        <f t="shared" si="3"/>
        <v>0</v>
      </c>
      <c r="D51" s="101">
        <f t="shared" si="4"/>
        <v>0</v>
      </c>
      <c r="E51" s="102">
        <f t="shared" si="5"/>
        <v>0</v>
      </c>
      <c r="F51" s="101">
        <f t="shared" si="6"/>
        <v>0</v>
      </c>
      <c r="G51" s="102">
        <f t="shared" si="7"/>
        <v>0</v>
      </c>
      <c r="H51" s="101">
        <f t="shared" si="8"/>
        <v>0</v>
      </c>
      <c r="I51" s="102">
        <f t="shared" si="9"/>
        <v>0</v>
      </c>
      <c r="J51" s="103" t="e">
        <f t="shared" si="10"/>
        <v>#DIV/0!</v>
      </c>
      <c r="K51" s="104">
        <f t="shared" si="11"/>
        <v>0</v>
      </c>
      <c r="L51" s="103">
        <f t="shared" si="12"/>
        <v>0</v>
      </c>
      <c r="M51" s="104" t="e">
        <f t="shared" si="13"/>
        <v>#DIV/0!</v>
      </c>
      <c r="N51" s="103" t="e">
        <f t="shared" si="14"/>
        <v>#DIV/0!</v>
      </c>
      <c r="O51" s="104">
        <f t="shared" si="15"/>
        <v>0</v>
      </c>
      <c r="P51" s="101">
        <f t="shared" si="16"/>
        <v>7.3529411764705881E-3</v>
      </c>
      <c r="Q51" s="102">
        <f t="shared" si="17"/>
        <v>0</v>
      </c>
      <c r="R51" s="103">
        <f t="shared" si="18"/>
        <v>0</v>
      </c>
      <c r="S51" s="104" t="e">
        <f t="shared" si="19"/>
        <v>#DIV/0!</v>
      </c>
      <c r="T51" s="103" t="e">
        <f t="shared" si="20"/>
        <v>#DIV/0!</v>
      </c>
      <c r="U51" s="104">
        <f t="shared" si="21"/>
        <v>0</v>
      </c>
      <c r="V51" s="101">
        <f t="shared" si="22"/>
        <v>1.1428571428571429E-2</v>
      </c>
      <c r="W51" s="102">
        <f t="shared" si="23"/>
        <v>0.02</v>
      </c>
    </row>
    <row r="52" spans="1:23">
      <c r="A52" s="98" t="s">
        <v>1219</v>
      </c>
      <c r="B52" s="105">
        <f t="shared" si="2"/>
        <v>1</v>
      </c>
      <c r="C52" s="106">
        <f t="shared" si="3"/>
        <v>1</v>
      </c>
      <c r="D52" s="105">
        <f t="shared" si="4"/>
        <v>1</v>
      </c>
      <c r="E52" s="106">
        <f t="shared" si="5"/>
        <v>1</v>
      </c>
      <c r="F52" s="105">
        <f t="shared" si="6"/>
        <v>1</v>
      </c>
      <c r="G52" s="106">
        <f t="shared" si="7"/>
        <v>1</v>
      </c>
      <c r="H52" s="105">
        <f t="shared" si="8"/>
        <v>1</v>
      </c>
      <c r="I52" s="106">
        <f t="shared" si="9"/>
        <v>1</v>
      </c>
      <c r="J52" s="107" t="e">
        <f t="shared" si="10"/>
        <v>#DIV/0!</v>
      </c>
      <c r="K52" s="108">
        <f t="shared" si="11"/>
        <v>1</v>
      </c>
      <c r="L52" s="107">
        <f t="shared" si="12"/>
        <v>1</v>
      </c>
      <c r="M52" s="108" t="e">
        <f t="shared" si="13"/>
        <v>#DIV/0!</v>
      </c>
      <c r="N52" s="107" t="e">
        <f t="shared" si="14"/>
        <v>#DIV/0!</v>
      </c>
      <c r="O52" s="108">
        <f t="shared" si="15"/>
        <v>1</v>
      </c>
      <c r="P52" s="105">
        <f t="shared" si="16"/>
        <v>1</v>
      </c>
      <c r="Q52" s="106">
        <f t="shared" si="17"/>
        <v>1</v>
      </c>
      <c r="R52" s="107">
        <f t="shared" si="18"/>
        <v>1</v>
      </c>
      <c r="S52" s="108" t="e">
        <f t="shared" si="19"/>
        <v>#DIV/0!</v>
      </c>
      <c r="T52" s="107" t="e">
        <f t="shared" si="20"/>
        <v>#DIV/0!</v>
      </c>
      <c r="U52" s="108">
        <f t="shared" si="21"/>
        <v>1</v>
      </c>
      <c r="V52" s="105">
        <f t="shared" si="22"/>
        <v>1</v>
      </c>
      <c r="W52" s="106">
        <f t="shared" si="23"/>
        <v>1</v>
      </c>
    </row>
    <row r="54" spans="1:23">
      <c r="A54" s="90"/>
      <c r="B54" s="194" t="s">
        <v>1092</v>
      </c>
      <c r="C54" s="195"/>
    </row>
    <row r="55" spans="1:23" ht="19.25" customHeight="1">
      <c r="A55" s="92"/>
      <c r="B55" s="70" t="s">
        <v>1228</v>
      </c>
      <c r="C55" s="71" t="s">
        <v>1229</v>
      </c>
    </row>
    <row r="56" spans="1:23" ht="12.5" customHeight="1">
      <c r="A56" s="109" t="s">
        <v>1079</v>
      </c>
      <c r="B56" s="74">
        <v>0.08</v>
      </c>
      <c r="C56" s="75">
        <v>-4.2999999999999997E-2</v>
      </c>
      <c r="D56" s="87">
        <f t="shared" ref="D56:D58" si="24" xml:space="preserve"> SUM(B56:C56)</f>
        <v>3.7000000000000005E-2</v>
      </c>
    </row>
    <row r="57" spans="1:23" ht="12.5" customHeight="1">
      <c r="A57" s="109" t="s">
        <v>1080</v>
      </c>
      <c r="B57" s="76">
        <v>0.25800000000000001</v>
      </c>
      <c r="C57" s="77">
        <v>-0.152</v>
      </c>
      <c r="D57" s="87">
        <f t="shared" si="24"/>
        <v>0.10600000000000001</v>
      </c>
    </row>
    <row r="58" spans="1:23" ht="12.5" customHeight="1">
      <c r="A58" s="109" t="s">
        <v>1081</v>
      </c>
      <c r="B58" s="76">
        <v>0.26400000000000001</v>
      </c>
      <c r="C58" s="77">
        <v>-0.17699999999999999</v>
      </c>
      <c r="D58" s="87">
        <f t="shared" si="24"/>
        <v>8.7000000000000022E-2</v>
      </c>
    </row>
    <row r="59" spans="1:23" ht="12.5" customHeight="1">
      <c r="A59" s="110" t="s">
        <v>1082</v>
      </c>
      <c r="B59" s="84">
        <v>0.123</v>
      </c>
      <c r="C59" s="85">
        <v>-0.182</v>
      </c>
      <c r="D59" s="88">
        <f xml:space="preserve"> SUM(B59:C59)</f>
        <v>-5.8999999999999997E-2</v>
      </c>
    </row>
    <row r="60" spans="1:23" ht="12.5" customHeight="1">
      <c r="A60" s="110" t="s">
        <v>1083</v>
      </c>
      <c r="B60" s="84">
        <v>9.8000000000000004E-2</v>
      </c>
      <c r="C60" s="85">
        <v>-0.14699999999999999</v>
      </c>
      <c r="D60" s="88">
        <f t="shared" ref="D60:D67" si="25" xml:space="preserve"> SUM(B60:C60)</f>
        <v>-4.8999999999999988E-2</v>
      </c>
    </row>
    <row r="61" spans="1:23" ht="12.5" customHeight="1">
      <c r="A61" s="110" t="s">
        <v>1084</v>
      </c>
      <c r="B61" s="84">
        <v>7.3999999999999996E-2</v>
      </c>
      <c r="C61" s="85">
        <v>-0.13</v>
      </c>
      <c r="D61" s="88">
        <f t="shared" si="25"/>
        <v>-5.6000000000000008E-2</v>
      </c>
    </row>
    <row r="62" spans="1:23" ht="12.5" customHeight="1">
      <c r="A62" s="110" t="s">
        <v>1085</v>
      </c>
      <c r="B62" s="84">
        <v>4.2999999999999997E-2</v>
      </c>
      <c r="C62" s="85">
        <v>-7.3999999999999996E-2</v>
      </c>
      <c r="D62" s="88">
        <f t="shared" si="25"/>
        <v>-3.1E-2</v>
      </c>
    </row>
    <row r="63" spans="1:23" ht="12.5" customHeight="1">
      <c r="A63" s="110" t="s">
        <v>1086</v>
      </c>
      <c r="B63" s="84">
        <v>1.7999999999999999E-2</v>
      </c>
      <c r="C63" s="85">
        <v>-4.8000000000000001E-2</v>
      </c>
      <c r="D63" s="88">
        <f t="shared" si="25"/>
        <v>-3.0000000000000002E-2</v>
      </c>
    </row>
    <row r="64" spans="1:23" ht="12.5" customHeight="1">
      <c r="A64" s="110" t="s">
        <v>1087</v>
      </c>
      <c r="B64" s="84">
        <v>2.5000000000000001E-2</v>
      </c>
      <c r="C64" s="85">
        <v>-3.5000000000000003E-2</v>
      </c>
      <c r="D64" s="88">
        <f t="shared" si="25"/>
        <v>-1.0000000000000002E-2</v>
      </c>
    </row>
    <row r="65" spans="1:4" ht="12.5" customHeight="1">
      <c r="A65" s="109" t="s">
        <v>1088</v>
      </c>
      <c r="B65" s="76">
        <v>6.0000000000000001E-3</v>
      </c>
      <c r="C65" s="77"/>
      <c r="D65" s="87">
        <f t="shared" si="25"/>
        <v>6.0000000000000001E-3</v>
      </c>
    </row>
    <row r="66" spans="1:4" ht="12.5" customHeight="1">
      <c r="A66" s="109" t="s">
        <v>1089</v>
      </c>
      <c r="B66" s="76">
        <v>0</v>
      </c>
      <c r="C66" s="77">
        <v>-4.0000000000000001E-3</v>
      </c>
      <c r="D66" s="87">
        <f t="shared" si="25"/>
        <v>-4.0000000000000001E-3</v>
      </c>
    </row>
    <row r="67" spans="1:4" ht="12.5" customHeight="1">
      <c r="A67" s="109" t="s">
        <v>1090</v>
      </c>
      <c r="B67" s="76">
        <v>1.2E-2</v>
      </c>
      <c r="C67" s="77">
        <v>-8.9999999999999993E-3</v>
      </c>
      <c r="D67" s="87">
        <f t="shared" si="25"/>
        <v>3.0000000000000009E-3</v>
      </c>
    </row>
    <row r="68" spans="1:4" ht="12.5" customHeight="1">
      <c r="A68" s="111" t="s">
        <v>1091</v>
      </c>
      <c r="B68" s="78"/>
      <c r="C68" s="79"/>
      <c r="D68" s="112"/>
    </row>
    <row r="70" spans="1:4">
      <c r="B70" s="194" t="s">
        <v>1093</v>
      </c>
      <c r="C70" s="195"/>
    </row>
    <row r="71" spans="1:4" ht="16.75" customHeight="1">
      <c r="B71" s="70" t="s">
        <v>1228</v>
      </c>
      <c r="C71" s="71" t="s">
        <v>1229</v>
      </c>
    </row>
    <row r="72" spans="1:4" ht="12" customHeight="1">
      <c r="A72" s="109" t="s">
        <v>1079</v>
      </c>
      <c r="B72" s="74">
        <v>2.1999999999999999E-2</v>
      </c>
      <c r="C72" s="75">
        <v>-9.0999999999999998E-2</v>
      </c>
      <c r="D72" s="87">
        <f t="shared" ref="D72:D78" si="26" xml:space="preserve"> SUM(B72:C72)</f>
        <v>-6.9000000000000006E-2</v>
      </c>
    </row>
    <row r="73" spans="1:4" ht="12" customHeight="1">
      <c r="A73" s="109" t="s">
        <v>1080</v>
      </c>
      <c r="B73" s="76">
        <v>0.34799999999999998</v>
      </c>
      <c r="C73" s="77">
        <v>-0.27300000000000002</v>
      </c>
      <c r="D73" s="87">
        <f t="shared" si="26"/>
        <v>7.4999999999999956E-2</v>
      </c>
    </row>
    <row r="74" spans="1:4" ht="12" customHeight="1">
      <c r="A74" s="109" t="s">
        <v>1081</v>
      </c>
      <c r="B74" s="76">
        <v>0.435</v>
      </c>
      <c r="C74" s="77">
        <v>-0.182</v>
      </c>
      <c r="D74" s="87">
        <f t="shared" si="26"/>
        <v>0.253</v>
      </c>
    </row>
    <row r="75" spans="1:4" ht="12" customHeight="1">
      <c r="A75" s="109" t="s">
        <v>1082</v>
      </c>
      <c r="B75" s="76">
        <v>8.6999999999999994E-2</v>
      </c>
      <c r="C75" s="77">
        <v>-0.36399999999999999</v>
      </c>
      <c r="D75" s="87">
        <f t="shared" si="26"/>
        <v>-0.27700000000000002</v>
      </c>
    </row>
    <row r="76" spans="1:4" ht="12" customHeight="1">
      <c r="A76" s="109" t="s">
        <v>1083</v>
      </c>
      <c r="B76" s="76">
        <v>8.6999999999999994E-2</v>
      </c>
      <c r="C76" s="77">
        <v>-9.0999999999999998E-2</v>
      </c>
      <c r="D76" s="87">
        <f t="shared" si="26"/>
        <v>-4.0000000000000036E-3</v>
      </c>
    </row>
    <row r="77" spans="1:4" ht="12" customHeight="1">
      <c r="A77" s="109" t="s">
        <v>1084</v>
      </c>
      <c r="B77" s="76"/>
      <c r="C77" s="77"/>
      <c r="D77" s="87"/>
    </row>
    <row r="78" spans="1:4" ht="12" customHeight="1">
      <c r="A78" s="109" t="s">
        <v>1085</v>
      </c>
      <c r="B78" s="76">
        <v>2.1999999999999999E-2</v>
      </c>
      <c r="C78" s="77"/>
      <c r="D78" s="87">
        <f t="shared" si="26"/>
        <v>2.1999999999999999E-2</v>
      </c>
    </row>
    <row r="79" spans="1:4" ht="12" customHeight="1">
      <c r="A79" s="109" t="s">
        <v>1086</v>
      </c>
      <c r="B79" s="80"/>
      <c r="C79" s="81"/>
    </row>
    <row r="80" spans="1:4" ht="12" customHeight="1">
      <c r="A80" s="109" t="s">
        <v>1087</v>
      </c>
      <c r="B80" s="80"/>
      <c r="C80" s="81"/>
    </row>
    <row r="81" spans="1:4" ht="12" customHeight="1">
      <c r="A81" s="109" t="s">
        <v>1088</v>
      </c>
      <c r="B81" s="80"/>
      <c r="C81" s="81"/>
    </row>
    <row r="82" spans="1:4" ht="12" customHeight="1">
      <c r="A82" s="109" t="s">
        <v>1089</v>
      </c>
      <c r="B82" s="80"/>
      <c r="C82" s="81"/>
    </row>
    <row r="83" spans="1:4" ht="12" customHeight="1">
      <c r="A83" s="109" t="s">
        <v>1090</v>
      </c>
      <c r="B83" s="80"/>
      <c r="C83" s="81"/>
    </row>
    <row r="84" spans="1:4" ht="12" customHeight="1">
      <c r="A84" s="113" t="s">
        <v>1091</v>
      </c>
      <c r="B84" s="82"/>
      <c r="C84" s="83"/>
    </row>
    <row r="86" spans="1:4">
      <c r="B86" s="194" t="s">
        <v>1205</v>
      </c>
      <c r="C86" s="195"/>
    </row>
    <row r="87" spans="1:4" ht="16.25" customHeight="1">
      <c r="B87" s="70" t="s">
        <v>1228</v>
      </c>
      <c r="C87" s="71" t="s">
        <v>1229</v>
      </c>
    </row>
    <row r="88" spans="1:4" ht="12" customHeight="1">
      <c r="A88" s="109" t="s">
        <v>1079</v>
      </c>
      <c r="B88" s="74">
        <v>4.1000000000000002E-2</v>
      </c>
      <c r="C88" s="75">
        <v>-0.111</v>
      </c>
      <c r="D88" s="87">
        <f t="shared" ref="D88:D98" si="27" xml:space="preserve"> SUM(B88:C88)</f>
        <v>-7.0000000000000007E-2</v>
      </c>
    </row>
    <row r="89" spans="1:4" ht="12" customHeight="1">
      <c r="A89" s="109" t="s">
        <v>1080</v>
      </c>
      <c r="B89" s="76">
        <v>0.122</v>
      </c>
      <c r="C89" s="77">
        <v>-0.16700000000000001</v>
      </c>
      <c r="D89" s="87">
        <f t="shared" si="27"/>
        <v>-4.5000000000000012E-2</v>
      </c>
    </row>
    <row r="90" spans="1:4" ht="12" customHeight="1">
      <c r="A90" s="109" t="s">
        <v>1081</v>
      </c>
      <c r="B90" s="76">
        <v>0.24299999999999999</v>
      </c>
      <c r="C90" s="77">
        <v>-5.6000000000000001E-2</v>
      </c>
      <c r="D90" s="87">
        <f t="shared" si="27"/>
        <v>0.187</v>
      </c>
    </row>
    <row r="91" spans="1:4" ht="12" customHeight="1">
      <c r="A91" s="109" t="s">
        <v>1082</v>
      </c>
      <c r="B91" s="76">
        <v>0.108</v>
      </c>
      <c r="C91" s="77">
        <v>-0.222</v>
      </c>
      <c r="D91" s="87">
        <f t="shared" si="27"/>
        <v>-0.114</v>
      </c>
    </row>
    <row r="92" spans="1:4" ht="12" customHeight="1">
      <c r="A92" s="109" t="s">
        <v>1083</v>
      </c>
      <c r="B92" s="76">
        <v>0.189</v>
      </c>
      <c r="C92" s="77">
        <v>-0.111</v>
      </c>
      <c r="D92" s="87">
        <f t="shared" si="27"/>
        <v>7.8E-2</v>
      </c>
    </row>
    <row r="93" spans="1:4" ht="12" customHeight="1">
      <c r="A93" s="109" t="s">
        <v>1084</v>
      </c>
      <c r="B93" s="76">
        <v>4.1000000000000002E-2</v>
      </c>
      <c r="C93" s="77">
        <v>-0.222</v>
      </c>
      <c r="D93" s="87">
        <f t="shared" si="27"/>
        <v>-0.18099999999999999</v>
      </c>
    </row>
    <row r="94" spans="1:4" ht="12" customHeight="1">
      <c r="A94" s="109" t="s">
        <v>1085</v>
      </c>
      <c r="B94" s="76">
        <v>8.1000000000000003E-2</v>
      </c>
      <c r="C94" s="114"/>
      <c r="D94" s="87">
        <f t="shared" si="27"/>
        <v>8.1000000000000003E-2</v>
      </c>
    </row>
    <row r="95" spans="1:4" ht="12" customHeight="1">
      <c r="A95" s="109" t="s">
        <v>1086</v>
      </c>
      <c r="B95" s="76">
        <v>9.5000000000000001E-2</v>
      </c>
      <c r="C95" s="77">
        <v>-5.6000000000000001E-2</v>
      </c>
      <c r="D95" s="87">
        <f t="shared" si="27"/>
        <v>3.9E-2</v>
      </c>
    </row>
    <row r="96" spans="1:4" ht="12" customHeight="1">
      <c r="A96" s="109" t="s">
        <v>1087</v>
      </c>
      <c r="B96" s="76">
        <v>2.7E-2</v>
      </c>
      <c r="C96" s="77">
        <v>-5.6000000000000001E-2</v>
      </c>
      <c r="D96" s="87">
        <f t="shared" si="27"/>
        <v>-2.9000000000000001E-2</v>
      </c>
    </row>
    <row r="97" spans="1:4" ht="12" customHeight="1">
      <c r="A97" s="109" t="s">
        <v>1088</v>
      </c>
      <c r="B97" s="76">
        <v>4.1000000000000002E-2</v>
      </c>
      <c r="C97" s="77"/>
      <c r="D97" s="87">
        <f t="shared" si="27"/>
        <v>4.1000000000000002E-2</v>
      </c>
    </row>
    <row r="98" spans="1:4" ht="12" customHeight="1">
      <c r="A98" s="109" t="s">
        <v>1089</v>
      </c>
      <c r="B98" s="76">
        <v>1.4E-2</v>
      </c>
      <c r="C98" s="77"/>
      <c r="D98" s="87">
        <f t="shared" si="27"/>
        <v>1.4E-2</v>
      </c>
    </row>
    <row r="99" spans="1:4" ht="12" customHeight="1">
      <c r="A99" s="109" t="s">
        <v>1090</v>
      </c>
      <c r="B99" s="76"/>
      <c r="C99" s="77"/>
    </row>
    <row r="100" spans="1:4">
      <c r="A100" s="113" t="s">
        <v>1091</v>
      </c>
      <c r="B100" s="78"/>
      <c r="C100" s="79"/>
    </row>
    <row r="102" spans="1:4">
      <c r="B102" s="194" t="s">
        <v>1095</v>
      </c>
      <c r="C102" s="195"/>
    </row>
    <row r="103" spans="1:4" ht="14.5" customHeight="1">
      <c r="B103" s="70" t="s">
        <v>1228</v>
      </c>
      <c r="C103" s="71" t="s">
        <v>1229</v>
      </c>
    </row>
    <row r="104" spans="1:4" ht="12" customHeight="1">
      <c r="A104" s="109" t="s">
        <v>1079</v>
      </c>
      <c r="B104" s="74">
        <v>3.5999999999999997E-2</v>
      </c>
      <c r="C104" s="75">
        <v>-0.214</v>
      </c>
      <c r="D104" s="87">
        <f t="shared" ref="D104:D111" si="28" xml:space="preserve"> SUM(B104:C104)</f>
        <v>-0.17799999999999999</v>
      </c>
    </row>
    <row r="105" spans="1:4" ht="12" customHeight="1">
      <c r="A105" s="109" t="s">
        <v>1080</v>
      </c>
      <c r="B105" s="76">
        <v>0.214</v>
      </c>
      <c r="C105" s="77">
        <v>-0.214</v>
      </c>
      <c r="D105" s="87">
        <f t="shared" si="28"/>
        <v>0</v>
      </c>
    </row>
    <row r="106" spans="1:4" ht="12" customHeight="1">
      <c r="A106" s="109" t="s">
        <v>1081</v>
      </c>
      <c r="B106" s="76">
        <v>7.0999999999999994E-2</v>
      </c>
      <c r="C106" s="77">
        <v>-0.14299999999999999</v>
      </c>
      <c r="D106" s="87">
        <f t="shared" si="28"/>
        <v>-7.1999999999999995E-2</v>
      </c>
    </row>
    <row r="107" spans="1:4" ht="12" customHeight="1">
      <c r="A107" s="109" t="s">
        <v>1082</v>
      </c>
      <c r="B107" s="76">
        <v>0.35699999999999998</v>
      </c>
      <c r="C107" s="77">
        <v>-7.0999999999999994E-2</v>
      </c>
      <c r="D107" s="87">
        <f t="shared" si="28"/>
        <v>0.28599999999999998</v>
      </c>
    </row>
    <row r="108" spans="1:4" ht="12" customHeight="1">
      <c r="A108" s="109" t="s">
        <v>1083</v>
      </c>
      <c r="B108" s="76">
        <v>7.0999999999999994E-2</v>
      </c>
      <c r="C108" s="77">
        <v>-7.0999999999999994E-2</v>
      </c>
      <c r="D108" s="87">
        <f t="shared" si="28"/>
        <v>0</v>
      </c>
    </row>
    <row r="109" spans="1:4" ht="12" customHeight="1">
      <c r="A109" s="109" t="s">
        <v>1084</v>
      </c>
      <c r="B109" s="76">
        <v>0.14299999999999999</v>
      </c>
      <c r="C109" s="77">
        <v>-0.214</v>
      </c>
      <c r="D109" s="87">
        <f t="shared" si="28"/>
        <v>-7.1000000000000008E-2</v>
      </c>
    </row>
    <row r="110" spans="1:4" ht="12" customHeight="1">
      <c r="A110" s="109" t="s">
        <v>1085</v>
      </c>
      <c r="B110" s="76">
        <v>7.0999999999999994E-2</v>
      </c>
      <c r="C110" s="77">
        <v>-7.0999999999999994E-2</v>
      </c>
      <c r="D110" s="87">
        <f t="shared" si="28"/>
        <v>0</v>
      </c>
    </row>
    <row r="111" spans="1:4" ht="12" customHeight="1">
      <c r="A111" s="109" t="s">
        <v>1086</v>
      </c>
      <c r="B111" s="76">
        <v>3.5999999999999997E-2</v>
      </c>
      <c r="C111" s="77"/>
      <c r="D111" s="87">
        <f t="shared" si="28"/>
        <v>3.5999999999999997E-2</v>
      </c>
    </row>
    <row r="112" spans="1:4" ht="12" customHeight="1">
      <c r="A112" s="109" t="s">
        <v>1087</v>
      </c>
      <c r="B112" s="80"/>
      <c r="C112" s="81"/>
    </row>
    <row r="113" spans="1:4" ht="12" customHeight="1">
      <c r="A113" s="109" t="s">
        <v>1088</v>
      </c>
      <c r="B113" s="80"/>
      <c r="C113" s="81"/>
    </row>
    <row r="114" spans="1:4" ht="12" customHeight="1">
      <c r="A114" s="109" t="s">
        <v>1089</v>
      </c>
      <c r="B114" s="80"/>
      <c r="C114" s="81"/>
    </row>
    <row r="115" spans="1:4" ht="12" customHeight="1">
      <c r="A115" s="109" t="s">
        <v>1090</v>
      </c>
      <c r="B115" s="80"/>
      <c r="C115" s="81"/>
    </row>
    <row r="116" spans="1:4">
      <c r="A116" s="113" t="s">
        <v>1091</v>
      </c>
      <c r="B116" s="82"/>
      <c r="C116" s="83"/>
    </row>
    <row r="118" spans="1:4">
      <c r="B118" s="194" t="s">
        <v>1098</v>
      </c>
      <c r="C118" s="195"/>
    </row>
    <row r="119" spans="1:4" ht="20.5" customHeight="1">
      <c r="B119" s="70" t="s">
        <v>1228</v>
      </c>
      <c r="C119" s="71" t="s">
        <v>1229</v>
      </c>
    </row>
    <row r="120" spans="1:4" ht="12" customHeight="1">
      <c r="A120" s="109" t="s">
        <v>1079</v>
      </c>
      <c r="B120" s="74">
        <v>1.4999999999999999E-2</v>
      </c>
      <c r="C120" s="115"/>
      <c r="D120" s="87">
        <f t="shared" ref="D120:D132" si="29" xml:space="preserve"> SUM(B120:C120)</f>
        <v>1.4999999999999999E-2</v>
      </c>
    </row>
    <row r="121" spans="1:4" ht="12" customHeight="1">
      <c r="A121" s="109" t="s">
        <v>1080</v>
      </c>
      <c r="B121" s="76">
        <v>0.154</v>
      </c>
      <c r="C121" s="77">
        <v>-0.39600000000000002</v>
      </c>
      <c r="D121" s="87">
        <f t="shared" si="29"/>
        <v>-0.24200000000000002</v>
      </c>
    </row>
    <row r="122" spans="1:4" ht="12" customHeight="1">
      <c r="A122" s="109" t="s">
        <v>1081</v>
      </c>
      <c r="B122" s="76">
        <v>0.22800000000000001</v>
      </c>
      <c r="C122" s="77">
        <v>-0.25</v>
      </c>
      <c r="D122" s="87">
        <f t="shared" si="29"/>
        <v>-2.1999999999999992E-2</v>
      </c>
    </row>
    <row r="123" spans="1:4" ht="12" customHeight="1">
      <c r="A123" s="109" t="s">
        <v>1082</v>
      </c>
      <c r="B123" s="76">
        <v>0.14699999999999999</v>
      </c>
      <c r="C123" s="77">
        <v>-6.3E-2</v>
      </c>
      <c r="D123" s="87">
        <f t="shared" si="29"/>
        <v>8.3999999999999991E-2</v>
      </c>
    </row>
    <row r="124" spans="1:4" ht="12" customHeight="1">
      <c r="A124" s="109" t="s">
        <v>1083</v>
      </c>
      <c r="B124" s="76">
        <v>0.11</v>
      </c>
      <c r="C124" s="77">
        <v>-8.3000000000000004E-2</v>
      </c>
      <c r="D124" s="87">
        <f t="shared" si="29"/>
        <v>2.6999999999999996E-2</v>
      </c>
    </row>
    <row r="125" spans="1:4" ht="12" customHeight="1">
      <c r="A125" s="109" t="s">
        <v>1084</v>
      </c>
      <c r="B125" s="76">
        <v>0.11</v>
      </c>
      <c r="C125" s="77">
        <v>-6.3E-2</v>
      </c>
      <c r="D125" s="87">
        <f t="shared" si="29"/>
        <v>4.7E-2</v>
      </c>
    </row>
    <row r="126" spans="1:4" ht="12" customHeight="1">
      <c r="A126" s="109" t="s">
        <v>1085</v>
      </c>
      <c r="B126" s="76">
        <v>8.1000000000000003E-2</v>
      </c>
      <c r="C126" s="77">
        <v>-2.1000000000000001E-2</v>
      </c>
      <c r="D126" s="87">
        <f t="shared" si="29"/>
        <v>0.06</v>
      </c>
    </row>
    <row r="127" spans="1:4" ht="12" customHeight="1">
      <c r="A127" s="109" t="s">
        <v>1086</v>
      </c>
      <c r="B127" s="76">
        <v>4.3999999999999997E-2</v>
      </c>
      <c r="C127" s="77">
        <v>-6.3E-2</v>
      </c>
      <c r="D127" s="87">
        <f t="shared" si="29"/>
        <v>-1.9000000000000003E-2</v>
      </c>
    </row>
    <row r="128" spans="1:4" ht="12" customHeight="1">
      <c r="A128" s="109" t="s">
        <v>1087</v>
      </c>
      <c r="B128" s="76">
        <v>8.1000000000000003E-2</v>
      </c>
      <c r="C128" s="114"/>
      <c r="D128" s="87">
        <f t="shared" si="29"/>
        <v>8.1000000000000003E-2</v>
      </c>
    </row>
    <row r="129" spans="1:4" ht="12" customHeight="1">
      <c r="A129" s="109" t="s">
        <v>1088</v>
      </c>
      <c r="B129" s="76">
        <v>1.4999999999999999E-2</v>
      </c>
      <c r="C129" s="77">
        <v>-6.3E-2</v>
      </c>
      <c r="D129" s="87">
        <f t="shared" si="29"/>
        <v>-4.8000000000000001E-2</v>
      </c>
    </row>
    <row r="130" spans="1:4" ht="12" customHeight="1">
      <c r="A130" s="109" t="s">
        <v>1089</v>
      </c>
      <c r="B130" s="76">
        <v>7.0000000000000001E-3</v>
      </c>
      <c r="C130" s="77"/>
      <c r="D130" s="87">
        <f t="shared" si="29"/>
        <v>7.0000000000000001E-3</v>
      </c>
    </row>
    <row r="131" spans="1:4" ht="12" customHeight="1">
      <c r="A131" s="109" t="s">
        <v>1090</v>
      </c>
      <c r="B131" s="116"/>
      <c r="C131" s="77"/>
      <c r="D131" s="87"/>
    </row>
    <row r="132" spans="1:4">
      <c r="A132" s="113" t="s">
        <v>1091</v>
      </c>
      <c r="B132" s="78">
        <v>7.0000000000000001E-3</v>
      </c>
      <c r="C132" s="79"/>
      <c r="D132" s="87">
        <f t="shared" si="29"/>
        <v>7.0000000000000001E-3</v>
      </c>
    </row>
    <row r="134" spans="1:4">
      <c r="B134" s="194" t="s">
        <v>1094</v>
      </c>
      <c r="C134" s="195"/>
    </row>
    <row r="135" spans="1:4" ht="17.5" customHeight="1">
      <c r="B135" s="70" t="s">
        <v>1228</v>
      </c>
      <c r="C135" s="71" t="s">
        <v>1229</v>
      </c>
    </row>
    <row r="136" spans="1:4" ht="12" customHeight="1">
      <c r="A136" s="109" t="s">
        <v>1079</v>
      </c>
      <c r="B136" s="74">
        <v>2.9000000000000001E-2</v>
      </c>
      <c r="C136" s="75">
        <v>-0.06</v>
      </c>
      <c r="D136" s="87">
        <f t="shared" ref="D136:D148" si="30" xml:space="preserve"> SUM(B136:C136)</f>
        <v>-3.0999999999999996E-2</v>
      </c>
    </row>
    <row r="137" spans="1:4" ht="12" customHeight="1">
      <c r="A137" s="109" t="s">
        <v>1080</v>
      </c>
      <c r="B137" s="76">
        <v>0.08</v>
      </c>
      <c r="C137" s="77">
        <v>-0.18</v>
      </c>
      <c r="D137" s="87">
        <f t="shared" si="30"/>
        <v>-9.9999999999999992E-2</v>
      </c>
    </row>
    <row r="138" spans="1:4" ht="12" customHeight="1">
      <c r="A138" s="110" t="s">
        <v>1081</v>
      </c>
      <c r="B138" s="84">
        <v>0.14899999999999999</v>
      </c>
      <c r="C138" s="85">
        <v>-0.08</v>
      </c>
      <c r="D138" s="88">
        <f t="shared" si="30"/>
        <v>6.8999999999999992E-2</v>
      </c>
    </row>
    <row r="139" spans="1:4" ht="12" customHeight="1">
      <c r="A139" s="109" t="s">
        <v>1082</v>
      </c>
      <c r="B139" s="76">
        <v>0.126</v>
      </c>
      <c r="C139" s="77">
        <v>-0.14000000000000001</v>
      </c>
      <c r="D139" s="87">
        <f t="shared" si="30"/>
        <v>-1.4000000000000012E-2</v>
      </c>
    </row>
    <row r="140" spans="1:4" ht="12" customHeight="1">
      <c r="A140" s="109" t="s">
        <v>1083</v>
      </c>
      <c r="B140" s="76">
        <v>0.13700000000000001</v>
      </c>
      <c r="C140" s="77">
        <v>-0.14000000000000001</v>
      </c>
      <c r="D140" s="87">
        <f t="shared" si="30"/>
        <v>-3.0000000000000027E-3</v>
      </c>
    </row>
    <row r="141" spans="1:4" ht="12" customHeight="1">
      <c r="A141" s="109" t="s">
        <v>1084</v>
      </c>
      <c r="B141" s="76">
        <v>0.10299999999999999</v>
      </c>
      <c r="C141" s="77">
        <v>-0.12</v>
      </c>
      <c r="D141" s="87">
        <f t="shared" si="30"/>
        <v>-1.7000000000000001E-2</v>
      </c>
    </row>
    <row r="142" spans="1:4" ht="12" customHeight="1">
      <c r="A142" s="109" t="s">
        <v>1085</v>
      </c>
      <c r="B142" s="76">
        <v>0.10299999999999999</v>
      </c>
      <c r="C142" s="77">
        <v>-0.08</v>
      </c>
      <c r="D142" s="87">
        <f t="shared" si="30"/>
        <v>2.2999999999999993E-2</v>
      </c>
    </row>
    <row r="143" spans="1:4" ht="12" customHeight="1">
      <c r="A143" s="109" t="s">
        <v>1086</v>
      </c>
      <c r="B143" s="76">
        <v>6.3E-2</v>
      </c>
      <c r="C143" s="77">
        <v>-0.08</v>
      </c>
      <c r="D143" s="87">
        <f t="shared" si="30"/>
        <v>-1.7000000000000001E-2</v>
      </c>
    </row>
    <row r="144" spans="1:4" ht="12" customHeight="1">
      <c r="A144" s="110" t="s">
        <v>1087</v>
      </c>
      <c r="B144" s="84">
        <v>9.7000000000000003E-2</v>
      </c>
      <c r="C144" s="85">
        <v>-0.06</v>
      </c>
      <c r="D144" s="88">
        <f t="shared" si="30"/>
        <v>3.7000000000000005E-2</v>
      </c>
    </row>
    <row r="145" spans="1:4" ht="12" customHeight="1">
      <c r="A145" s="110" t="s">
        <v>1088</v>
      </c>
      <c r="B145" s="84">
        <v>4.5999999999999999E-2</v>
      </c>
      <c r="C145" s="117"/>
      <c r="D145" s="88">
        <f t="shared" si="30"/>
        <v>4.5999999999999999E-2</v>
      </c>
    </row>
    <row r="146" spans="1:4" ht="12" customHeight="1">
      <c r="A146" s="110" t="s">
        <v>1089</v>
      </c>
      <c r="B146" s="84">
        <v>0.04</v>
      </c>
      <c r="C146" s="85">
        <v>-0.04</v>
      </c>
      <c r="D146" s="88">
        <f t="shared" si="30"/>
        <v>0</v>
      </c>
    </row>
    <row r="147" spans="1:4" ht="12" customHeight="1">
      <c r="A147" s="110" t="s">
        <v>1090</v>
      </c>
      <c r="B147" s="84">
        <v>1.7000000000000001E-2</v>
      </c>
      <c r="C147" s="117"/>
      <c r="D147" s="88">
        <f t="shared" si="30"/>
        <v>1.7000000000000001E-2</v>
      </c>
    </row>
    <row r="148" spans="1:4">
      <c r="A148" s="113" t="s">
        <v>1091</v>
      </c>
      <c r="B148" s="78">
        <v>1.0999999999999999E-2</v>
      </c>
      <c r="C148" s="79">
        <v>-0.02</v>
      </c>
      <c r="D148" s="87">
        <f t="shared" si="30"/>
        <v>-9.0000000000000011E-3</v>
      </c>
    </row>
  </sheetData>
  <mergeCells count="28">
    <mergeCell ref="L20:M20"/>
    <mergeCell ref="B20:C20"/>
    <mergeCell ref="D20:E20"/>
    <mergeCell ref="F20:G20"/>
    <mergeCell ref="H20:I20"/>
    <mergeCell ref="J20:K20"/>
    <mergeCell ref="B37:C37"/>
    <mergeCell ref="D37:E37"/>
    <mergeCell ref="F37:G37"/>
    <mergeCell ref="H37:I37"/>
    <mergeCell ref="J37:K37"/>
    <mergeCell ref="V37:W37"/>
    <mergeCell ref="N20:O20"/>
    <mergeCell ref="P20:Q20"/>
    <mergeCell ref="R20:S20"/>
    <mergeCell ref="T20:U20"/>
    <mergeCell ref="V20:W20"/>
    <mergeCell ref="L37:M37"/>
    <mergeCell ref="N37:O37"/>
    <mergeCell ref="P37:Q37"/>
    <mergeCell ref="R37:S37"/>
    <mergeCell ref="T37:U37"/>
    <mergeCell ref="B134:C134"/>
    <mergeCell ref="B54:C54"/>
    <mergeCell ref="B70:C70"/>
    <mergeCell ref="B86:C86"/>
    <mergeCell ref="B102:C102"/>
    <mergeCell ref="B118:C118"/>
  </mergeCells>
  <pageMargins left="0.511811024" right="0.511811024" top="0.78740157499999996" bottom="0.78740157499999996" header="0.31496062000000002" footer="0.31496062000000002"/>
  <pageSetup paperSize="9" orientation="portrait" horizontalDpi="360" verticalDpi="360" r:id="rId2"/>
  <ignoredErrors>
    <ignoredError sqref="J39 J40:J52 M39:M52 N39:N52 S39:S52 T39:T52" evalError="1"/>
  </ignoredErrors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0C6A0-5AB1-4497-A67D-70C377BD2AA1}">
  <dimension ref="A1:G105"/>
  <sheetViews>
    <sheetView topLeftCell="A42" workbookViewId="0">
      <selection activeCell="O74" sqref="O74"/>
    </sheetView>
  </sheetViews>
  <sheetFormatPr baseColWidth="10" defaultColWidth="8.83203125" defaultRowHeight="12"/>
  <cols>
    <col min="1" max="1" width="30" style="16" bestFit="1" customWidth="1"/>
    <col min="2" max="2" width="20.33203125" style="16" bestFit="1" customWidth="1"/>
    <col min="3" max="3" width="9.5" style="16" bestFit="1" customWidth="1"/>
    <col min="4" max="4" width="7.1640625" style="16" bestFit="1" customWidth="1"/>
    <col min="5" max="5" width="8" style="16" bestFit="1" customWidth="1"/>
    <col min="6" max="6" width="11" style="16" bestFit="1" customWidth="1"/>
    <col min="7" max="7" width="9.83203125" style="16" customWidth="1"/>
    <col min="8" max="16384" width="8.83203125" style="16"/>
  </cols>
  <sheetData>
    <row r="1" spans="1:6">
      <c r="A1" s="68" t="s">
        <v>14</v>
      </c>
      <c r="B1" s="16" t="s">
        <v>1077</v>
      </c>
    </row>
    <row r="2" spans="1:6">
      <c r="A2" s="68" t="s">
        <v>19</v>
      </c>
      <c r="B2" s="16" t="s">
        <v>1226</v>
      </c>
    </row>
    <row r="3" spans="1:6" ht="15">
      <c r="A3"/>
      <c r="B3"/>
      <c r="C3"/>
      <c r="D3"/>
      <c r="E3"/>
      <c r="F3"/>
    </row>
    <row r="4" spans="1:6">
      <c r="A4" s="47" t="s">
        <v>1230</v>
      </c>
      <c r="B4" s="47" t="s">
        <v>1220</v>
      </c>
      <c r="C4" s="47"/>
      <c r="D4" s="47"/>
      <c r="E4" s="47"/>
      <c r="F4" s="47"/>
    </row>
    <row r="5" spans="1:6">
      <c r="A5" s="47" t="s">
        <v>1217</v>
      </c>
      <c r="B5" s="47" t="s">
        <v>1121</v>
      </c>
      <c r="C5" s="47" t="s">
        <v>1122</v>
      </c>
      <c r="D5" s="47" t="s">
        <v>1123</v>
      </c>
      <c r="E5" s="47" t="s">
        <v>1218</v>
      </c>
      <c r="F5" s="47" t="s">
        <v>1219</v>
      </c>
    </row>
    <row r="6" spans="1:6">
      <c r="A6" s="15" t="s">
        <v>1092</v>
      </c>
      <c r="B6" s="16">
        <v>38</v>
      </c>
      <c r="C6" s="16">
        <v>173</v>
      </c>
      <c r="D6" s="16">
        <v>17</v>
      </c>
      <c r="F6" s="16">
        <v>228</v>
      </c>
    </row>
    <row r="7" spans="1:6">
      <c r="A7" s="15" t="s">
        <v>1093</v>
      </c>
      <c r="B7" s="16">
        <v>2</v>
      </c>
      <c r="C7" s="16">
        <v>9</v>
      </c>
      <c r="F7" s="16">
        <v>11</v>
      </c>
    </row>
    <row r="8" spans="1:6">
      <c r="A8" s="15" t="s">
        <v>1205</v>
      </c>
      <c r="B8" s="16">
        <v>2</v>
      </c>
      <c r="C8" s="16">
        <v>14</v>
      </c>
      <c r="D8" s="16">
        <v>2</v>
      </c>
      <c r="F8" s="16">
        <v>18</v>
      </c>
    </row>
    <row r="9" spans="1:6">
      <c r="A9" s="15" t="s">
        <v>1095</v>
      </c>
      <c r="B9" s="16">
        <v>3</v>
      </c>
      <c r="C9" s="16">
        <v>10</v>
      </c>
      <c r="D9" s="16">
        <v>1</v>
      </c>
      <c r="F9" s="16">
        <v>14</v>
      </c>
    </row>
    <row r="10" spans="1:6">
      <c r="A10" s="15" t="s">
        <v>1096</v>
      </c>
      <c r="C10" s="16">
        <v>1</v>
      </c>
      <c r="F10" s="16">
        <v>1</v>
      </c>
    </row>
    <row r="11" spans="1:6">
      <c r="A11" s="15" t="s">
        <v>1101</v>
      </c>
      <c r="C11" s="16">
        <v>2</v>
      </c>
      <c r="F11" s="16">
        <v>2</v>
      </c>
    </row>
    <row r="12" spans="1:6">
      <c r="A12" s="15" t="s">
        <v>1098</v>
      </c>
      <c r="B12" s="16">
        <v>13</v>
      </c>
      <c r="C12" s="16">
        <v>29</v>
      </c>
      <c r="D12" s="16">
        <v>6</v>
      </c>
      <c r="F12" s="16">
        <v>48</v>
      </c>
    </row>
    <row r="13" spans="1:6">
      <c r="A13" s="15" t="s">
        <v>1100</v>
      </c>
      <c r="C13" s="16">
        <v>1</v>
      </c>
      <c r="F13" s="16">
        <v>1</v>
      </c>
    </row>
    <row r="14" spans="1:6">
      <c r="A14" s="15" t="s">
        <v>1094</v>
      </c>
      <c r="B14" s="16">
        <v>6</v>
      </c>
      <c r="C14" s="16">
        <v>39</v>
      </c>
      <c r="D14" s="16">
        <v>5</v>
      </c>
      <c r="F14" s="16">
        <v>50</v>
      </c>
    </row>
    <row r="15" spans="1:6">
      <c r="A15" s="46" t="s">
        <v>1219</v>
      </c>
      <c r="B15" s="47">
        <v>64</v>
      </c>
      <c r="C15" s="47">
        <v>278</v>
      </c>
      <c r="D15" s="47">
        <v>31</v>
      </c>
      <c r="E15" s="47"/>
      <c r="F15" s="47">
        <v>373</v>
      </c>
    </row>
    <row r="16" spans="1:6" ht="15">
      <c r="A16"/>
      <c r="B16"/>
      <c r="C16"/>
      <c r="D16"/>
      <c r="E16"/>
      <c r="F16"/>
    </row>
    <row r="17" spans="1:7" ht="15">
      <c r="A17"/>
      <c r="B17"/>
      <c r="C17"/>
      <c r="D17"/>
      <c r="E17"/>
      <c r="F17"/>
    </row>
    <row r="18" spans="1:7" ht="12" customHeight="1">
      <c r="A18"/>
      <c r="B18"/>
      <c r="C18"/>
      <c r="D18"/>
      <c r="E18"/>
      <c r="F18"/>
    </row>
    <row r="19" spans="1:7" ht="12" customHeight="1">
      <c r="A19" s="159"/>
      <c r="B19" s="160"/>
      <c r="C19" s="160"/>
      <c r="D19" s="160"/>
      <c r="E19" s="160"/>
      <c r="F19" s="160"/>
    </row>
    <row r="20" spans="1:7" ht="13.25" customHeight="1">
      <c r="A20" s="134"/>
      <c r="B20" s="199" t="s">
        <v>1121</v>
      </c>
      <c r="C20" s="200"/>
      <c r="D20" s="201" t="s">
        <v>1122</v>
      </c>
      <c r="E20" s="200"/>
      <c r="F20" s="199" t="s">
        <v>1123</v>
      </c>
      <c r="G20" s="199"/>
    </row>
    <row r="21" spans="1:7" ht="13.25" customHeight="1">
      <c r="A21" s="113"/>
      <c r="B21" s="113" t="s">
        <v>1228</v>
      </c>
      <c r="C21" s="111" t="s">
        <v>1229</v>
      </c>
      <c r="D21" s="150" t="s">
        <v>1228</v>
      </c>
      <c r="E21" s="111" t="s">
        <v>1229</v>
      </c>
      <c r="F21" s="113" t="s">
        <v>1228</v>
      </c>
      <c r="G21" s="113" t="s">
        <v>1229</v>
      </c>
    </row>
    <row r="22" spans="1:7" ht="13.25" customHeight="1">
      <c r="A22" s="135" t="s">
        <v>1092</v>
      </c>
      <c r="B22" s="39">
        <v>30</v>
      </c>
      <c r="C22" s="95">
        <v>38</v>
      </c>
      <c r="D22" s="94">
        <v>123</v>
      </c>
      <c r="E22" s="95">
        <v>173</v>
      </c>
      <c r="F22" s="39">
        <v>9</v>
      </c>
      <c r="G22" s="39">
        <v>17</v>
      </c>
    </row>
    <row r="23" spans="1:7" ht="13.25" customHeight="1">
      <c r="A23" s="135" t="s">
        <v>1093</v>
      </c>
      <c r="B23" s="39">
        <v>12</v>
      </c>
      <c r="C23" s="95">
        <v>2</v>
      </c>
      <c r="D23" s="94">
        <v>31</v>
      </c>
      <c r="E23" s="95">
        <v>9</v>
      </c>
      <c r="F23" s="39">
        <v>2</v>
      </c>
      <c r="G23" s="39"/>
    </row>
    <row r="24" spans="1:7" ht="13.25" customHeight="1">
      <c r="A24" s="135" t="s">
        <v>1205</v>
      </c>
      <c r="B24" s="39">
        <v>9</v>
      </c>
      <c r="C24" s="95">
        <v>2</v>
      </c>
      <c r="D24" s="94">
        <v>59</v>
      </c>
      <c r="E24" s="95">
        <v>14</v>
      </c>
      <c r="F24" s="39">
        <v>6</v>
      </c>
      <c r="G24" s="39">
        <v>2</v>
      </c>
    </row>
    <row r="25" spans="1:7" ht="13.25" customHeight="1">
      <c r="A25" s="135" t="s">
        <v>1095</v>
      </c>
      <c r="B25" s="39">
        <v>8</v>
      </c>
      <c r="C25" s="95">
        <v>3</v>
      </c>
      <c r="D25" s="94">
        <v>20</v>
      </c>
      <c r="E25" s="95">
        <v>10</v>
      </c>
      <c r="F25" s="39"/>
      <c r="G25" s="39">
        <v>1</v>
      </c>
    </row>
    <row r="26" spans="1:7" ht="13.25" customHeight="1">
      <c r="A26" s="135" t="s">
        <v>1096</v>
      </c>
      <c r="B26" s="39">
        <v>1</v>
      </c>
      <c r="C26" s="95"/>
      <c r="D26" s="94"/>
      <c r="E26" s="95">
        <v>1</v>
      </c>
      <c r="F26" s="39"/>
      <c r="G26" s="39"/>
    </row>
    <row r="27" spans="1:7" ht="13.25" customHeight="1">
      <c r="A27" s="135" t="s">
        <v>1097</v>
      </c>
      <c r="B27" s="39"/>
      <c r="C27" s="95"/>
      <c r="D27" s="94">
        <v>2</v>
      </c>
      <c r="E27" s="95"/>
      <c r="F27" s="39"/>
      <c r="G27" s="39"/>
    </row>
    <row r="28" spans="1:7" ht="13.25" customHeight="1">
      <c r="A28" s="135" t="s">
        <v>1101</v>
      </c>
      <c r="B28" s="39"/>
      <c r="C28" s="95"/>
      <c r="D28" s="94"/>
      <c r="E28" s="95">
        <v>2</v>
      </c>
      <c r="F28" s="39"/>
      <c r="G28" s="39"/>
    </row>
    <row r="29" spans="1:7" ht="13.25" customHeight="1">
      <c r="A29" s="135" t="s">
        <v>1098</v>
      </c>
      <c r="B29" s="39">
        <v>27</v>
      </c>
      <c r="C29" s="95">
        <v>13</v>
      </c>
      <c r="D29" s="94">
        <v>99</v>
      </c>
      <c r="E29" s="95">
        <v>29</v>
      </c>
      <c r="F29" s="39">
        <v>10</v>
      </c>
      <c r="G29" s="39">
        <v>6</v>
      </c>
    </row>
    <row r="30" spans="1:7" ht="13.25" customHeight="1">
      <c r="A30" s="135" t="s">
        <v>1099</v>
      </c>
      <c r="B30" s="39"/>
      <c r="C30" s="95"/>
      <c r="D30" s="94">
        <v>1</v>
      </c>
      <c r="E30" s="95"/>
      <c r="F30" s="39"/>
      <c r="G30" s="39"/>
    </row>
    <row r="31" spans="1:7" ht="13.25" customHeight="1">
      <c r="A31" s="135" t="s">
        <v>1100</v>
      </c>
      <c r="B31" s="39"/>
      <c r="C31" s="95"/>
      <c r="D31" s="94"/>
      <c r="E31" s="95">
        <v>1</v>
      </c>
      <c r="F31" s="39"/>
      <c r="G31" s="39"/>
    </row>
    <row r="32" spans="1:7" ht="13.25" customHeight="1">
      <c r="A32" s="135" t="s">
        <v>1094</v>
      </c>
      <c r="B32" s="39">
        <v>35</v>
      </c>
      <c r="C32" s="95">
        <v>6</v>
      </c>
      <c r="D32" s="94">
        <v>127</v>
      </c>
      <c r="E32" s="95">
        <v>39</v>
      </c>
      <c r="F32" s="39">
        <v>16</v>
      </c>
      <c r="G32" s="39">
        <v>5</v>
      </c>
    </row>
    <row r="33" spans="1:7" ht="13.25" customHeight="1">
      <c r="A33" s="136" t="s">
        <v>1219</v>
      </c>
      <c r="B33" s="137">
        <f xml:space="preserve"> SUM(B22:B32)</f>
        <v>122</v>
      </c>
      <c r="C33" s="157">
        <f t="shared" ref="C33:G33" si="0" xml:space="preserve"> SUM(C22:C32)</f>
        <v>64</v>
      </c>
      <c r="D33" s="158">
        <f t="shared" si="0"/>
        <v>462</v>
      </c>
      <c r="E33" s="157">
        <f t="shared" si="0"/>
        <v>278</v>
      </c>
      <c r="F33" s="137">
        <f t="shared" si="0"/>
        <v>43</v>
      </c>
      <c r="G33" s="137">
        <f t="shared" si="0"/>
        <v>31</v>
      </c>
    </row>
    <row r="35" spans="1:7" ht="13.25" customHeight="1">
      <c r="A35" s="134"/>
      <c r="B35" s="199" t="s">
        <v>1121</v>
      </c>
      <c r="C35" s="200"/>
      <c r="D35" s="201" t="s">
        <v>1122</v>
      </c>
      <c r="E35" s="200"/>
      <c r="F35" s="199" t="s">
        <v>1123</v>
      </c>
      <c r="G35" s="199"/>
    </row>
    <row r="36" spans="1:7" ht="13.25" customHeight="1">
      <c r="A36" s="113"/>
      <c r="B36" s="113" t="s">
        <v>1228</v>
      </c>
      <c r="C36" s="111" t="s">
        <v>1229</v>
      </c>
      <c r="D36" s="150" t="s">
        <v>1228</v>
      </c>
      <c r="E36" s="111" t="s">
        <v>1229</v>
      </c>
      <c r="F36" s="113" t="s">
        <v>1228</v>
      </c>
      <c r="G36" s="113" t="s">
        <v>1229</v>
      </c>
    </row>
    <row r="37" spans="1:7" ht="13.25" customHeight="1">
      <c r="A37" s="135" t="s">
        <v>1092</v>
      </c>
      <c r="B37" s="155">
        <f xml:space="preserve"> B22/$B$33</f>
        <v>0.24590163934426229</v>
      </c>
      <c r="C37" s="102">
        <f xml:space="preserve"> C22/$C$33</f>
        <v>0.59375</v>
      </c>
      <c r="D37" s="103">
        <f xml:space="preserve"> D22/$D$33</f>
        <v>0.26623376623376621</v>
      </c>
      <c r="E37" s="102">
        <f xml:space="preserve"> E22/$E$33</f>
        <v>0.62230215827338131</v>
      </c>
      <c r="F37" s="141">
        <f xml:space="preserve"> F22/$F$33</f>
        <v>0.20930232558139536</v>
      </c>
      <c r="G37" s="139">
        <f xml:space="preserve"> G22/$G$33</f>
        <v>0.54838709677419351</v>
      </c>
    </row>
    <row r="38" spans="1:7" ht="13.25" customHeight="1">
      <c r="A38" s="135" t="s">
        <v>1093</v>
      </c>
      <c r="B38" s="156">
        <f xml:space="preserve"> B23/$B$33</f>
        <v>9.8360655737704916E-2</v>
      </c>
      <c r="C38" s="102">
        <f xml:space="preserve"> C23/$C$33</f>
        <v>3.125E-2</v>
      </c>
      <c r="D38" s="101">
        <f xml:space="preserve"> D23/$D$33</f>
        <v>6.7099567099567103E-2</v>
      </c>
      <c r="E38" s="102">
        <f xml:space="preserve"> E23/$E$33</f>
        <v>3.237410071942446E-2</v>
      </c>
      <c r="F38" s="139">
        <f xml:space="preserve"> F23/$F$33</f>
        <v>4.6511627906976744E-2</v>
      </c>
      <c r="G38" s="139"/>
    </row>
    <row r="39" spans="1:7" ht="13.25" customHeight="1">
      <c r="A39" s="135" t="s">
        <v>1205</v>
      </c>
      <c r="B39" s="156">
        <f xml:space="preserve"> B24/$B$33</f>
        <v>7.3770491803278687E-2</v>
      </c>
      <c r="C39" s="102">
        <f xml:space="preserve"> C24/$C$33</f>
        <v>3.125E-2</v>
      </c>
      <c r="D39" s="101">
        <f xml:space="preserve"> D24/$D$33</f>
        <v>0.12770562770562771</v>
      </c>
      <c r="E39" s="102">
        <f xml:space="preserve"> E24/$E$33</f>
        <v>5.0359712230215826E-2</v>
      </c>
      <c r="F39" s="139">
        <f xml:space="preserve"> F24/$F$33</f>
        <v>0.13953488372093023</v>
      </c>
      <c r="G39" s="139">
        <f xml:space="preserve"> G24/$G$33</f>
        <v>6.4516129032258063E-2</v>
      </c>
    </row>
    <row r="40" spans="1:7" ht="13.25" customHeight="1">
      <c r="A40" s="135" t="s">
        <v>1095</v>
      </c>
      <c r="B40" s="156">
        <f xml:space="preserve"> B25/$B$33</f>
        <v>6.5573770491803282E-2</v>
      </c>
      <c r="C40" s="102">
        <f xml:space="preserve"> C25/$C$33</f>
        <v>4.6875E-2</v>
      </c>
      <c r="D40" s="101">
        <f xml:space="preserve"> D25/$D$33</f>
        <v>4.3290043290043288E-2</v>
      </c>
      <c r="E40" s="102">
        <f xml:space="preserve"> E25/$E$33</f>
        <v>3.5971223021582732E-2</v>
      </c>
      <c r="F40" s="139"/>
      <c r="G40" s="139">
        <f xml:space="preserve"> G25/$G$33</f>
        <v>3.2258064516129031E-2</v>
      </c>
    </row>
    <row r="41" spans="1:7" ht="13.25" customHeight="1">
      <c r="A41" s="135" t="s">
        <v>1096</v>
      </c>
      <c r="B41" s="156">
        <f xml:space="preserve"> B26/$B$33</f>
        <v>8.1967213114754103E-3</v>
      </c>
      <c r="C41" s="102"/>
      <c r="D41" s="101"/>
      <c r="E41" s="102">
        <f xml:space="preserve"> E26/$E$33</f>
        <v>3.5971223021582736E-3</v>
      </c>
      <c r="F41" s="139"/>
      <c r="G41" s="139"/>
    </row>
    <row r="42" spans="1:7" ht="13.25" customHeight="1">
      <c r="A42" s="135" t="s">
        <v>1097</v>
      </c>
      <c r="B42" s="156"/>
      <c r="C42" s="102"/>
      <c r="D42" s="101">
        <f xml:space="preserve"> D27/$D$33</f>
        <v>4.329004329004329E-3</v>
      </c>
      <c r="E42" s="102"/>
      <c r="F42" s="139"/>
      <c r="G42" s="139"/>
    </row>
    <row r="43" spans="1:7" ht="13.25" customHeight="1">
      <c r="A43" s="135" t="s">
        <v>1101</v>
      </c>
      <c r="B43" s="156"/>
      <c r="C43" s="102"/>
      <c r="D43" s="101"/>
      <c r="E43" s="102">
        <f xml:space="preserve"> E28/$E$33</f>
        <v>7.1942446043165471E-3</v>
      </c>
      <c r="F43" s="139"/>
      <c r="G43" s="139"/>
    </row>
    <row r="44" spans="1:7" ht="13.25" customHeight="1">
      <c r="A44" s="135" t="s">
        <v>1098</v>
      </c>
      <c r="B44" s="155">
        <f xml:space="preserve"> B29/$B$33</f>
        <v>0.22131147540983606</v>
      </c>
      <c r="C44" s="102">
        <f xml:space="preserve"> C29/$C$33</f>
        <v>0.203125</v>
      </c>
      <c r="D44" s="103">
        <f xml:space="preserve"> D29/$D$33</f>
        <v>0.21428571428571427</v>
      </c>
      <c r="E44" s="102">
        <f xml:space="preserve"> E29/$E$33</f>
        <v>0.10431654676258993</v>
      </c>
      <c r="F44" s="141">
        <f xml:space="preserve"> F29/$F$33</f>
        <v>0.23255813953488372</v>
      </c>
      <c r="G44" s="139">
        <f xml:space="preserve"> G29/$G$33</f>
        <v>0.19354838709677419</v>
      </c>
    </row>
    <row r="45" spans="1:7" ht="13.25" customHeight="1">
      <c r="A45" s="135" t="s">
        <v>1099</v>
      </c>
      <c r="B45" s="156"/>
      <c r="C45" s="102"/>
      <c r="D45" s="101">
        <f xml:space="preserve"> D30/$D$33</f>
        <v>2.1645021645021645E-3</v>
      </c>
      <c r="E45" s="102"/>
      <c r="F45" s="139"/>
      <c r="G45" s="139"/>
    </row>
    <row r="46" spans="1:7" ht="13.25" customHeight="1">
      <c r="A46" s="135" t="s">
        <v>1100</v>
      </c>
      <c r="B46" s="156"/>
      <c r="C46" s="102"/>
      <c r="D46" s="101"/>
      <c r="E46" s="102">
        <f xml:space="preserve"> E31/$E$33</f>
        <v>3.5971223021582736E-3</v>
      </c>
      <c r="F46" s="139"/>
      <c r="G46" s="139"/>
    </row>
    <row r="47" spans="1:7" ht="13.25" customHeight="1">
      <c r="A47" s="135" t="s">
        <v>1094</v>
      </c>
      <c r="B47" s="155">
        <f xml:space="preserve"> B32/$B$33</f>
        <v>0.28688524590163933</v>
      </c>
      <c r="C47" s="102">
        <f xml:space="preserve"> C32/$C$33</f>
        <v>9.375E-2</v>
      </c>
      <c r="D47" s="103">
        <f xml:space="preserve"> D32/$D$33</f>
        <v>0.27489177489177491</v>
      </c>
      <c r="E47" s="102">
        <f xml:space="preserve"> E32/$E$33</f>
        <v>0.14028776978417265</v>
      </c>
      <c r="F47" s="141">
        <f xml:space="preserve"> F32/$F$33</f>
        <v>0.37209302325581395</v>
      </c>
      <c r="G47" s="139">
        <f xml:space="preserve"> G32/$G$33</f>
        <v>0.16129032258064516</v>
      </c>
    </row>
    <row r="48" spans="1:7" ht="13.25" customHeight="1">
      <c r="A48" s="136" t="s">
        <v>1219</v>
      </c>
      <c r="B48" s="140">
        <f xml:space="preserve"> B33/$B$33</f>
        <v>1</v>
      </c>
      <c r="C48" s="106">
        <f xml:space="preserve"> C33/$C$33</f>
        <v>1</v>
      </c>
      <c r="D48" s="105">
        <f xml:space="preserve"> D33/$D$33</f>
        <v>1</v>
      </c>
      <c r="E48" s="106">
        <f xml:space="preserve"> E33/$E$33</f>
        <v>1</v>
      </c>
      <c r="F48" s="140">
        <f xml:space="preserve"> F33/$F$33</f>
        <v>1</v>
      </c>
      <c r="G48" s="140">
        <f xml:space="preserve"> G33/$G$33</f>
        <v>1</v>
      </c>
    </row>
    <row r="50" spans="1:7" ht="12" customHeight="1">
      <c r="A50" s="134"/>
      <c r="B50" s="199" t="s">
        <v>1121</v>
      </c>
      <c r="C50" s="200"/>
      <c r="D50" s="201" t="s">
        <v>1122</v>
      </c>
      <c r="E50" s="200"/>
      <c r="F50" s="199" t="s">
        <v>1123</v>
      </c>
      <c r="G50" s="199"/>
    </row>
    <row r="51" spans="1:7" ht="12" customHeight="1">
      <c r="A51" s="113"/>
      <c r="B51" s="113" t="s">
        <v>1228</v>
      </c>
      <c r="C51" s="111" t="s">
        <v>1229</v>
      </c>
      <c r="D51" s="150" t="s">
        <v>1228</v>
      </c>
      <c r="E51" s="111" t="s">
        <v>1229</v>
      </c>
      <c r="F51" s="113" t="s">
        <v>1228</v>
      </c>
      <c r="G51" s="113" t="s">
        <v>1229</v>
      </c>
    </row>
    <row r="52" spans="1:7" ht="12" customHeight="1">
      <c r="A52" s="135" t="s">
        <v>1092</v>
      </c>
      <c r="B52" s="145">
        <f xml:space="preserve"> B22/ SUM(B22:C22)</f>
        <v>0.44117647058823528</v>
      </c>
      <c r="C52" s="146">
        <f xml:space="preserve"> 100% -B52</f>
        <v>0.55882352941176472</v>
      </c>
      <c r="D52" s="151">
        <f t="shared" ref="D52" si="1" xml:space="preserve"> D22/ SUM(D22:E22)</f>
        <v>0.41554054054054052</v>
      </c>
      <c r="E52" s="152">
        <f t="shared" ref="E52" si="2" xml:space="preserve"> 100% -D52</f>
        <v>0.58445945945945943</v>
      </c>
      <c r="F52" s="142">
        <f t="shared" ref="F52" si="3" xml:space="preserve"> F22/ SUM(F22:G22)</f>
        <v>0.34615384615384615</v>
      </c>
      <c r="G52" s="144">
        <f t="shared" ref="G52" si="4" xml:space="preserve"> 100% -F52</f>
        <v>0.65384615384615385</v>
      </c>
    </row>
    <row r="53" spans="1:7" ht="12" customHeight="1">
      <c r="A53" s="135" t="s">
        <v>1093</v>
      </c>
      <c r="B53" s="147">
        <f t="shared" ref="B53:F63" si="5" xml:space="preserve"> B23/ SUM(B23:C23)</f>
        <v>0.8571428571428571</v>
      </c>
      <c r="C53" s="148">
        <f t="shared" ref="C53:G63" si="6" xml:space="preserve"> 100% -B53</f>
        <v>0.1428571428571429</v>
      </c>
      <c r="D53" s="153">
        <f t="shared" si="5"/>
        <v>0.77500000000000002</v>
      </c>
      <c r="E53" s="148">
        <f t="shared" si="6"/>
        <v>0.22499999999999998</v>
      </c>
      <c r="F53" s="144">
        <f t="shared" si="5"/>
        <v>1</v>
      </c>
      <c r="G53" s="142">
        <f t="shared" si="6"/>
        <v>0</v>
      </c>
    </row>
    <row r="54" spans="1:7" ht="12" customHeight="1">
      <c r="A54" s="135" t="s">
        <v>1205</v>
      </c>
      <c r="B54" s="147">
        <f t="shared" si="5"/>
        <v>0.81818181818181823</v>
      </c>
      <c r="C54" s="148">
        <f t="shared" si="6"/>
        <v>0.18181818181818177</v>
      </c>
      <c r="D54" s="153">
        <f t="shared" si="5"/>
        <v>0.80821917808219179</v>
      </c>
      <c r="E54" s="148">
        <f t="shared" si="6"/>
        <v>0.19178082191780821</v>
      </c>
      <c r="F54" s="144">
        <f t="shared" si="5"/>
        <v>0.75</v>
      </c>
      <c r="G54" s="142">
        <f t="shared" si="6"/>
        <v>0.25</v>
      </c>
    </row>
    <row r="55" spans="1:7" ht="12" customHeight="1">
      <c r="A55" s="135" t="s">
        <v>1095</v>
      </c>
      <c r="B55" s="147">
        <f t="shared" si="5"/>
        <v>0.72727272727272729</v>
      </c>
      <c r="C55" s="148">
        <f t="shared" si="6"/>
        <v>0.27272727272727271</v>
      </c>
      <c r="D55" s="153">
        <f t="shared" si="5"/>
        <v>0.66666666666666663</v>
      </c>
      <c r="E55" s="148">
        <f t="shared" si="6"/>
        <v>0.33333333333333337</v>
      </c>
      <c r="F55" s="142"/>
      <c r="G55" s="144">
        <f t="shared" si="6"/>
        <v>1</v>
      </c>
    </row>
    <row r="56" spans="1:7" ht="12" customHeight="1">
      <c r="A56" s="135" t="s">
        <v>1096</v>
      </c>
      <c r="B56" s="147">
        <f t="shared" si="5"/>
        <v>1</v>
      </c>
      <c r="C56" s="148"/>
      <c r="D56" s="151"/>
      <c r="E56" s="152">
        <f t="shared" si="5"/>
        <v>1</v>
      </c>
      <c r="F56" s="142"/>
      <c r="G56" s="142"/>
    </row>
    <row r="57" spans="1:7" ht="12" customHeight="1">
      <c r="A57" s="135" t="s">
        <v>1097</v>
      </c>
      <c r="B57" s="145"/>
      <c r="C57" s="146">
        <f t="shared" si="6"/>
        <v>1</v>
      </c>
      <c r="D57" s="153">
        <f t="shared" ref="D57" si="7" xml:space="preserve"> D27/ SUM(D27:E27)</f>
        <v>1</v>
      </c>
      <c r="E57" s="148"/>
      <c r="F57" s="142"/>
      <c r="G57" s="142"/>
    </row>
    <row r="58" spans="1:7" ht="12" customHeight="1">
      <c r="A58" s="135" t="s">
        <v>1101</v>
      </c>
      <c r="B58" s="145"/>
      <c r="C58" s="146">
        <f t="shared" si="6"/>
        <v>1</v>
      </c>
      <c r="D58" s="151"/>
      <c r="E58" s="152">
        <f t="shared" si="6"/>
        <v>1</v>
      </c>
      <c r="F58" s="142"/>
      <c r="G58" s="142"/>
    </row>
    <row r="59" spans="1:7" ht="12" customHeight="1">
      <c r="A59" s="135" t="s">
        <v>1098</v>
      </c>
      <c r="B59" s="147">
        <f t="shared" si="5"/>
        <v>0.67500000000000004</v>
      </c>
      <c r="C59" s="148">
        <f t="shared" si="6"/>
        <v>0.32499999999999996</v>
      </c>
      <c r="D59" s="153">
        <f t="shared" si="5"/>
        <v>0.7734375</v>
      </c>
      <c r="E59" s="148">
        <f t="shared" si="6"/>
        <v>0.2265625</v>
      </c>
      <c r="F59" s="144">
        <f t="shared" ref="F59" si="8" xml:space="preserve"> F29/ SUM(F29:G29)</f>
        <v>0.625</v>
      </c>
      <c r="G59" s="142">
        <f t="shared" si="6"/>
        <v>0.375</v>
      </c>
    </row>
    <row r="60" spans="1:7" ht="12" customHeight="1">
      <c r="A60" s="135" t="s">
        <v>1099</v>
      </c>
      <c r="B60" s="145"/>
      <c r="C60" s="146">
        <f t="shared" si="6"/>
        <v>1</v>
      </c>
      <c r="D60" s="153">
        <f t="shared" ref="D60" si="9" xml:space="preserve"> D30/ SUM(D30:E30)</f>
        <v>1</v>
      </c>
      <c r="E60" s="148"/>
      <c r="F60" s="142"/>
      <c r="G60" s="142"/>
    </row>
    <row r="61" spans="1:7" ht="12" customHeight="1">
      <c r="A61" s="135" t="s">
        <v>1100</v>
      </c>
      <c r="B61" s="145"/>
      <c r="C61" s="146">
        <f t="shared" si="6"/>
        <v>1</v>
      </c>
      <c r="D61" s="151"/>
      <c r="E61" s="152">
        <f t="shared" si="6"/>
        <v>1</v>
      </c>
      <c r="F61" s="142"/>
      <c r="G61" s="142"/>
    </row>
    <row r="62" spans="1:7" ht="12" customHeight="1">
      <c r="A62" s="135" t="s">
        <v>1094</v>
      </c>
      <c r="B62" s="147">
        <f t="shared" si="5"/>
        <v>0.85365853658536583</v>
      </c>
      <c r="C62" s="148">
        <f t="shared" si="6"/>
        <v>0.14634146341463417</v>
      </c>
      <c r="D62" s="153">
        <f t="shared" si="5"/>
        <v>0.76506024096385539</v>
      </c>
      <c r="E62" s="148">
        <f t="shared" si="6"/>
        <v>0.23493975903614461</v>
      </c>
      <c r="F62" s="144">
        <f t="shared" si="5"/>
        <v>0.76190476190476186</v>
      </c>
      <c r="G62" s="142">
        <f t="shared" si="6"/>
        <v>0.23809523809523814</v>
      </c>
    </row>
    <row r="63" spans="1:7" ht="12" customHeight="1">
      <c r="A63" s="136" t="s">
        <v>1219</v>
      </c>
      <c r="B63" s="143">
        <f t="shared" si="5"/>
        <v>0.65591397849462363</v>
      </c>
      <c r="C63" s="149">
        <f t="shared" si="6"/>
        <v>0.34408602150537637</v>
      </c>
      <c r="D63" s="154">
        <f t="shared" si="5"/>
        <v>0.62432432432432428</v>
      </c>
      <c r="E63" s="149">
        <f t="shared" si="6"/>
        <v>0.37567567567567572</v>
      </c>
      <c r="F63" s="143">
        <f t="shared" si="5"/>
        <v>0.58108108108108103</v>
      </c>
      <c r="G63" s="143">
        <f t="shared" si="6"/>
        <v>0.41891891891891897</v>
      </c>
    </row>
    <row r="65" spans="1:5" ht="12.5" customHeight="1">
      <c r="A65" s="69"/>
      <c r="B65" s="137" t="s">
        <v>1231</v>
      </c>
      <c r="C65" s="137" t="s">
        <v>1232</v>
      </c>
      <c r="D65" s="137" t="s">
        <v>1233</v>
      </c>
    </row>
    <row r="66" spans="1:5" ht="12.5" customHeight="1">
      <c r="A66" s="135" t="s">
        <v>1092</v>
      </c>
      <c r="B66" s="166">
        <v>30</v>
      </c>
      <c r="C66" s="166">
        <v>123</v>
      </c>
      <c r="D66" s="166">
        <v>9</v>
      </c>
      <c r="E66" s="39"/>
    </row>
    <row r="67" spans="1:5" ht="12.5" customHeight="1">
      <c r="A67" s="135" t="s">
        <v>1093</v>
      </c>
      <c r="B67" s="39">
        <v>12</v>
      </c>
      <c r="C67" s="39">
        <v>31</v>
      </c>
      <c r="D67" s="39">
        <v>2</v>
      </c>
      <c r="E67" s="39"/>
    </row>
    <row r="68" spans="1:5" ht="12.5" customHeight="1">
      <c r="A68" s="135" t="s">
        <v>1205</v>
      </c>
      <c r="B68" s="39">
        <v>9</v>
      </c>
      <c r="C68" s="39">
        <v>59</v>
      </c>
      <c r="D68" s="39">
        <v>6</v>
      </c>
      <c r="E68" s="39"/>
    </row>
    <row r="69" spans="1:5" ht="12.5" customHeight="1">
      <c r="A69" s="135" t="s">
        <v>1095</v>
      </c>
      <c r="B69" s="39">
        <v>8</v>
      </c>
      <c r="C69" s="39">
        <v>20</v>
      </c>
      <c r="D69" s="39"/>
      <c r="E69" s="39"/>
    </row>
    <row r="70" spans="1:5" ht="12.5" customHeight="1">
      <c r="A70" s="135" t="s">
        <v>1097</v>
      </c>
      <c r="B70" s="39">
        <v>1</v>
      </c>
      <c r="C70" s="39">
        <v>2</v>
      </c>
      <c r="D70" s="39"/>
      <c r="E70" s="39"/>
    </row>
    <row r="71" spans="1:5" ht="12.5" customHeight="1">
      <c r="A71" s="135" t="s">
        <v>1098</v>
      </c>
      <c r="B71" s="39">
        <v>27</v>
      </c>
      <c r="C71" s="39">
        <v>99</v>
      </c>
      <c r="D71" s="39">
        <v>10</v>
      </c>
      <c r="E71" s="39"/>
    </row>
    <row r="72" spans="1:5" ht="12.5" customHeight="1">
      <c r="A72" s="135" t="s">
        <v>1099</v>
      </c>
      <c r="B72" s="39"/>
      <c r="C72" s="39">
        <v>1</v>
      </c>
      <c r="D72" s="39"/>
      <c r="E72" s="39"/>
    </row>
    <row r="73" spans="1:5" ht="12.5" customHeight="1">
      <c r="A73" s="164" t="s">
        <v>1094</v>
      </c>
      <c r="B73" s="138">
        <v>35</v>
      </c>
      <c r="C73" s="138">
        <v>127</v>
      </c>
      <c r="D73" s="138">
        <v>16</v>
      </c>
      <c r="E73" s="39"/>
    </row>
    <row r="74" spans="1:5" ht="12.5" customHeight="1">
      <c r="A74" s="135"/>
      <c r="B74" s="162"/>
      <c r="C74" s="163"/>
      <c r="D74" s="163"/>
      <c r="E74" s="86"/>
    </row>
    <row r="75" spans="1:5" ht="12.5" customHeight="1" thickBot="1">
      <c r="A75" s="69"/>
      <c r="B75" s="137" t="s">
        <v>1231</v>
      </c>
      <c r="C75" s="137" t="s">
        <v>1232</v>
      </c>
      <c r="D75" s="137" t="s">
        <v>1233</v>
      </c>
      <c r="E75" s="86"/>
    </row>
    <row r="76" spans="1:5">
      <c r="A76" s="135" t="s">
        <v>1097</v>
      </c>
      <c r="B76" s="167">
        <v>0.33300000000000002</v>
      </c>
      <c r="C76" s="167">
        <v>0.66700000000000004</v>
      </c>
      <c r="D76" s="167"/>
      <c r="E76" s="64"/>
    </row>
    <row r="77" spans="1:5" ht="13.75" customHeight="1">
      <c r="A77" s="135" t="s">
        <v>1095</v>
      </c>
      <c r="B77" s="73">
        <v>0.28599999999999998</v>
      </c>
      <c r="C77" s="73">
        <v>0.71399999999999997</v>
      </c>
      <c r="D77" s="73"/>
      <c r="E77" s="64"/>
    </row>
    <row r="78" spans="1:5" ht="13.75" customHeight="1">
      <c r="A78" s="135" t="s">
        <v>1093</v>
      </c>
      <c r="B78" s="73">
        <v>0.26700000000000002</v>
      </c>
      <c r="C78" s="73">
        <v>0.68899999999999995</v>
      </c>
      <c r="D78" s="73">
        <v>4.3999999999999997E-2</v>
      </c>
      <c r="E78" s="64"/>
    </row>
    <row r="79" spans="1:5" ht="13.75" customHeight="1">
      <c r="A79" s="135" t="s">
        <v>1098</v>
      </c>
      <c r="B79" s="73">
        <v>0.19900000000000001</v>
      </c>
      <c r="C79" s="73">
        <v>0.72799999999999998</v>
      </c>
      <c r="D79" s="73">
        <v>7.3999999999999996E-2</v>
      </c>
      <c r="E79" s="64"/>
    </row>
    <row r="80" spans="1:5" ht="13.75" customHeight="1">
      <c r="A80" s="135" t="s">
        <v>1094</v>
      </c>
      <c r="B80" s="73">
        <v>0.19700000000000001</v>
      </c>
      <c r="C80" s="73">
        <v>0.71299999999999997</v>
      </c>
      <c r="D80" s="73">
        <v>0.09</v>
      </c>
      <c r="E80" s="64"/>
    </row>
    <row r="81" spans="1:5" ht="13.75" customHeight="1">
      <c r="A81" s="135" t="s">
        <v>1092</v>
      </c>
      <c r="B81" s="73">
        <v>0.185</v>
      </c>
      <c r="C81" s="73">
        <v>0.75900000000000001</v>
      </c>
      <c r="D81" s="73">
        <v>5.6000000000000001E-2</v>
      </c>
      <c r="E81" s="64"/>
    </row>
    <row r="82" spans="1:5" ht="13.75" customHeight="1">
      <c r="A82" s="135" t="s">
        <v>1205</v>
      </c>
      <c r="B82" s="73">
        <v>0.122</v>
      </c>
      <c r="C82" s="73">
        <v>0.79700000000000004</v>
      </c>
      <c r="D82" s="73">
        <v>8.1000000000000003E-2</v>
      </c>
      <c r="E82" s="64"/>
    </row>
    <row r="83" spans="1:5" ht="13.75" customHeight="1">
      <c r="A83" s="164" t="s">
        <v>1099</v>
      </c>
      <c r="B83" s="168"/>
      <c r="C83" s="168">
        <v>1</v>
      </c>
      <c r="D83" s="168"/>
      <c r="E83" s="64"/>
    </row>
    <row r="84" spans="1:5" ht="13.75" customHeight="1">
      <c r="A84" s="135"/>
      <c r="E84" s="86"/>
    </row>
    <row r="85" spans="1:5" ht="13.75" customHeight="1">
      <c r="A85" s="159"/>
      <c r="B85" s="137" t="s">
        <v>1234</v>
      </c>
      <c r="C85" s="137" t="s">
        <v>1235</v>
      </c>
      <c r="D85" s="137" t="s">
        <v>1236</v>
      </c>
      <c r="E85" s="86"/>
    </row>
    <row r="86" spans="1:5" ht="12" customHeight="1">
      <c r="A86" s="161" t="s">
        <v>1092</v>
      </c>
      <c r="B86" s="15">
        <v>38</v>
      </c>
      <c r="C86" s="15">
        <v>173</v>
      </c>
      <c r="D86" s="15">
        <v>17</v>
      </c>
      <c r="E86" s="169"/>
    </row>
    <row r="87" spans="1:5" ht="12" customHeight="1">
      <c r="A87" s="135" t="s">
        <v>1093</v>
      </c>
      <c r="B87" s="15">
        <v>2</v>
      </c>
      <c r="C87" s="15">
        <v>9</v>
      </c>
      <c r="D87" s="15"/>
      <c r="E87" s="169"/>
    </row>
    <row r="88" spans="1:5" ht="12" customHeight="1">
      <c r="A88" s="135" t="s">
        <v>1205</v>
      </c>
      <c r="B88" s="15">
        <v>2</v>
      </c>
      <c r="C88" s="15">
        <v>14</v>
      </c>
      <c r="D88" s="15">
        <v>2</v>
      </c>
      <c r="E88" s="169"/>
    </row>
    <row r="89" spans="1:5" ht="12" customHeight="1">
      <c r="A89" s="135" t="s">
        <v>1095</v>
      </c>
      <c r="B89" s="15">
        <v>3</v>
      </c>
      <c r="C89" s="15">
        <v>10</v>
      </c>
      <c r="D89" s="15">
        <v>1</v>
      </c>
      <c r="E89" s="169"/>
    </row>
    <row r="90" spans="1:5" ht="12" customHeight="1">
      <c r="A90" s="135" t="s">
        <v>1096</v>
      </c>
      <c r="B90" s="15"/>
      <c r="C90" s="15">
        <v>1</v>
      </c>
      <c r="D90" s="15"/>
      <c r="E90" s="169"/>
    </row>
    <row r="91" spans="1:5" ht="12" customHeight="1">
      <c r="A91" s="135" t="s">
        <v>1101</v>
      </c>
      <c r="B91" s="15"/>
      <c r="C91" s="15">
        <v>2</v>
      </c>
      <c r="D91" s="15"/>
      <c r="E91" s="169"/>
    </row>
    <row r="92" spans="1:5" ht="12" customHeight="1">
      <c r="A92" s="135" t="s">
        <v>1098</v>
      </c>
      <c r="B92" s="15">
        <v>13</v>
      </c>
      <c r="C92" s="15">
        <v>29</v>
      </c>
      <c r="D92" s="15">
        <v>6</v>
      </c>
      <c r="E92" s="169"/>
    </row>
    <row r="93" spans="1:5" ht="12" customHeight="1">
      <c r="A93" s="135" t="s">
        <v>1100</v>
      </c>
      <c r="B93" s="15"/>
      <c r="C93" s="15">
        <v>1</v>
      </c>
      <c r="D93" s="15"/>
      <c r="E93" s="169"/>
    </row>
    <row r="94" spans="1:5" ht="12" customHeight="1">
      <c r="A94" s="164" t="s">
        <v>1094</v>
      </c>
      <c r="B94" s="165">
        <v>6</v>
      </c>
      <c r="C94" s="165">
        <v>39</v>
      </c>
      <c r="D94" s="165">
        <v>5</v>
      </c>
      <c r="E94" s="169"/>
    </row>
    <row r="96" spans="1:5">
      <c r="A96" s="159"/>
      <c r="B96" s="161" t="s">
        <v>1234</v>
      </c>
      <c r="C96" s="161" t="s">
        <v>1235</v>
      </c>
      <c r="D96" s="161" t="s">
        <v>1236</v>
      </c>
      <c r="E96" s="86"/>
    </row>
    <row r="97" spans="1:5" ht="13.25" customHeight="1">
      <c r="A97" s="161" t="s">
        <v>1092</v>
      </c>
      <c r="B97" s="173">
        <v>0.27100000000000002</v>
      </c>
      <c r="C97" s="173">
        <v>0.60399999999999998</v>
      </c>
      <c r="D97" s="173">
        <v>0.125</v>
      </c>
      <c r="E97" s="169"/>
    </row>
    <row r="98" spans="1:5" ht="13.25" customHeight="1">
      <c r="A98" s="135" t="s">
        <v>1093</v>
      </c>
      <c r="B98" s="170">
        <v>0.214</v>
      </c>
      <c r="C98" s="170">
        <v>0.71399999999999997</v>
      </c>
      <c r="D98" s="170">
        <v>7.0999999999999994E-2</v>
      </c>
      <c r="E98" s="169"/>
    </row>
    <row r="99" spans="1:5" ht="13.25" customHeight="1">
      <c r="A99" s="135" t="s">
        <v>1205</v>
      </c>
      <c r="B99" s="170">
        <v>0.182</v>
      </c>
      <c r="C99" s="170">
        <v>0.81799999999999995</v>
      </c>
      <c r="D99" s="171"/>
      <c r="E99" s="169"/>
    </row>
    <row r="100" spans="1:5" ht="13.25" customHeight="1">
      <c r="A100" s="135" t="s">
        <v>1096</v>
      </c>
      <c r="B100" s="170">
        <v>0.16700000000000001</v>
      </c>
      <c r="C100" s="170">
        <v>0.75900000000000001</v>
      </c>
      <c r="D100" s="170">
        <v>7.4999999999999997E-2</v>
      </c>
      <c r="E100" s="169"/>
    </row>
    <row r="101" spans="1:5" ht="13.25" customHeight="1">
      <c r="A101" s="135" t="s">
        <v>1096</v>
      </c>
      <c r="B101" s="170">
        <v>0.12</v>
      </c>
      <c r="C101" s="170">
        <v>0.78</v>
      </c>
      <c r="D101" s="170">
        <v>0.1</v>
      </c>
      <c r="E101" s="169"/>
    </row>
    <row r="102" spans="1:5" ht="13.25" customHeight="1">
      <c r="A102" s="135" t="s">
        <v>1101</v>
      </c>
      <c r="B102" s="170">
        <v>0.111</v>
      </c>
      <c r="C102" s="170">
        <v>0.77800000000000002</v>
      </c>
      <c r="D102" s="170">
        <v>0.111</v>
      </c>
      <c r="E102" s="169"/>
    </row>
    <row r="103" spans="1:5" ht="13.25" customHeight="1">
      <c r="A103" s="135" t="s">
        <v>1098</v>
      </c>
      <c r="B103" s="170"/>
      <c r="C103" s="170">
        <v>1</v>
      </c>
      <c r="D103" s="170"/>
      <c r="E103" s="169"/>
    </row>
    <row r="104" spans="1:5" ht="13.25" customHeight="1">
      <c r="A104" s="135" t="s">
        <v>1100</v>
      </c>
      <c r="B104" s="170"/>
      <c r="C104" s="170">
        <v>1</v>
      </c>
      <c r="D104" s="170"/>
      <c r="E104" s="169"/>
    </row>
    <row r="105" spans="1:5" ht="13.25" customHeight="1">
      <c r="A105" s="164" t="s">
        <v>1094</v>
      </c>
      <c r="B105" s="174"/>
      <c r="C105" s="172">
        <v>1</v>
      </c>
      <c r="D105" s="174"/>
      <c r="E105" s="169"/>
    </row>
  </sheetData>
  <autoFilter ref="B96:D96" xr:uid="{D8C0C6A0-5AB1-4497-A67D-70C377BD2AA1}">
    <sortState ref="B97:D105">
      <sortCondition descending="1" ref="B96"/>
    </sortState>
  </autoFilter>
  <mergeCells count="9">
    <mergeCell ref="B50:C50"/>
    <mergeCell ref="D50:E50"/>
    <mergeCell ref="F50:G50"/>
    <mergeCell ref="B20:C20"/>
    <mergeCell ref="D20:E20"/>
    <mergeCell ref="F20:G20"/>
    <mergeCell ref="B35:C35"/>
    <mergeCell ref="D35:E35"/>
    <mergeCell ref="F35:G35"/>
  </mergeCells>
  <pageMargins left="0.511811024" right="0.511811024" top="0.78740157499999996" bottom="0.78740157499999996" header="0.31496062000000002" footer="0.31496062000000002"/>
  <ignoredErrors>
    <ignoredError sqref="B52:B54 B56:B63 B55 G55 G52:G54 G56:G63" formulaRange="1"/>
    <ignoredError sqref="C55 C56:C63 C52:C54 E55 E56:E63 E52:E54 D55 D56:D63 D52:D54 F56:F63 F52:F54" formula="1" formulaRange="1"/>
    <ignoredError sqref="F5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APRESENTAÇÃO</vt:lpstr>
      <vt:lpstr>DICIONÁRIO</vt:lpstr>
      <vt:lpstr>BASE_DOM_INSCRITOS</vt:lpstr>
      <vt:lpstr>SEXO E RAÇA OU COR</vt:lpstr>
      <vt:lpstr>IDADE</vt:lpstr>
      <vt:lpstr>STATUS MARITAL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Microsoft Office User</cp:lastModifiedBy>
  <dcterms:created xsi:type="dcterms:W3CDTF">2023-04-26T21:35:19Z</dcterms:created>
  <dcterms:modified xsi:type="dcterms:W3CDTF">2023-07-17T12:28:28Z</dcterms:modified>
</cp:coreProperties>
</file>